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8" windowWidth="20112" windowHeight="9972"/>
  </bookViews>
  <sheets>
    <sheet name="Sheet1" sheetId="1" r:id="rId1"/>
  </sheets>
  <definedNames>
    <definedName name="input">Sheet1!$U$3:$W$5,Sheet1!$F$7,Sheet1!$F$8,Sheet1!$D$14,Sheet1!$K$14:$L$15,Sheet1!$G$17:$T$17,Sheet1!$G$18:$T$18,Sheet1!$G$19:$T$19,Sheet1!$G$20:$T$20,Sheet1!$G$21:$T$21,Sheet1!$G$22:$T$22,Sheet1!$G$23:$T$23,Sheet1!$G$24:$T$24,Sheet1!$G$25:$T$25,Sheet1!$G$26:$T$26,Sheet1!$G$27:$T$27,Sheet1!$G$28:$T$28,Sheet1!$G$29:$T$29,Sheet1!$G$30:$T$30,Sheet1!$G$31:$T$31,Sheet1!$G$33:$T$33,Sheet1!$G$34:$T$34,Sheet1!$B$37,Sheet1!#REF!,Sheet1!$E$44,Sheet1!$F$44,Sheet1!$L$44,Sheet1!$E$45,Sheet1!$G$50:$G$53,Sheet1!$G$54,Sheet1!$E$56,Sheet1!$L$56,Sheet1!$K$66,Sheet1!$K$67,Sheet1!$K$68,Sheet1!$E$68</definedName>
    <definedName name="_xlnm.Print_Area" localSheetId="0">Sheet1!$B$2:$W$68</definedName>
  </definedNames>
  <calcPr calcId="145621"/>
</workbook>
</file>

<file path=xl/calcChain.xml><?xml version="1.0" encoding="utf-8"?>
<calcChain xmlns="http://schemas.openxmlformats.org/spreadsheetml/2006/main">
  <c r="AB20" i="1" l="1"/>
  <c r="AB21" i="1"/>
  <c r="AB22" i="1"/>
  <c r="AB23" i="1"/>
  <c r="AB24" i="1"/>
  <c r="AB26" i="1"/>
  <c r="I52" i="1" l="1"/>
  <c r="I51" i="1"/>
  <c r="I50" i="1"/>
  <c r="AA21" i="1" l="1"/>
  <c r="D14" i="1" l="1"/>
  <c r="D15" i="1" l="1"/>
  <c r="AA17" i="1" l="1"/>
  <c r="AB17" i="1" s="1"/>
  <c r="AA18" i="1"/>
  <c r="AB18" i="1" s="1"/>
  <c r="AA19" i="1"/>
  <c r="AB19" i="1" s="1"/>
  <c r="AA20" i="1"/>
  <c r="AA22" i="1"/>
  <c r="AA23" i="1"/>
  <c r="AA24" i="1"/>
  <c r="AA25" i="1"/>
  <c r="AB25" i="1" s="1"/>
  <c r="AA26" i="1"/>
  <c r="AA27" i="1"/>
  <c r="AB27" i="1" s="1"/>
  <c r="U17" i="1" l="1"/>
  <c r="U28" i="1"/>
  <c r="T5" i="1"/>
  <c r="U25" i="1" l="1"/>
  <c r="U27" i="1"/>
</calcChain>
</file>

<file path=xl/sharedStrings.xml><?xml version="1.0" encoding="utf-8"?>
<sst xmlns="http://schemas.openxmlformats.org/spreadsheetml/2006/main" count="129" uniqueCount="108">
  <si>
    <t>IL-PS2-21</t>
  </si>
  <si>
    <t>IL-PS5-36</t>
  </si>
  <si>
    <t>IL-PC3-31</t>
  </si>
  <si>
    <t>IL-PC4-41</t>
  </si>
  <si>
    <t>IL-PC5-41</t>
  </si>
  <si>
    <t>IL-PD6-40</t>
  </si>
  <si>
    <t>IL-PS3-31</t>
  </si>
  <si>
    <t>IL-PS4-34.75</t>
  </si>
  <si>
    <t>IL-PS4-28</t>
  </si>
  <si>
    <t>IL-PS6-35.75</t>
  </si>
  <si>
    <t>IL-PS7-39.75</t>
  </si>
  <si>
    <t>IL-RS3-34</t>
  </si>
  <si>
    <t>IL-RS4-38</t>
  </si>
  <si>
    <t>IL-RC5-50</t>
  </si>
  <si>
    <t>IL-RC6-60</t>
  </si>
  <si>
    <t>Inv.</t>
  </si>
  <si>
    <t>EV2 (axle)</t>
  </si>
  <si>
    <t>EV3 (tandem)</t>
  </si>
  <si>
    <t>Rating Method:</t>
  </si>
  <si>
    <t>Signature:</t>
  </si>
  <si>
    <t>Date:</t>
  </si>
  <si>
    <t>No</t>
  </si>
  <si>
    <t>Bridge Posting Level:</t>
  </si>
  <si>
    <t>Single Unit Vehicle:</t>
  </si>
  <si>
    <t>Combo (3 or 4 Axles):</t>
  </si>
  <si>
    <t>Combo (5+ Axles):</t>
  </si>
  <si>
    <t>One Truck at a Time:</t>
  </si>
  <si>
    <t>Sign R12-I106 or I107</t>
  </si>
  <si>
    <t>Rating Model:</t>
  </si>
  <si>
    <t>Rating Method List</t>
  </si>
  <si>
    <t>Rating Model List</t>
  </si>
  <si>
    <t>Rated By:</t>
  </si>
  <si>
    <t>Organization:</t>
  </si>
  <si>
    <t>Address:</t>
  </si>
  <si>
    <t>Design Firm #:</t>
  </si>
  <si>
    <t>Single Unit</t>
  </si>
  <si>
    <t>Combo</t>
  </si>
  <si>
    <t>Special Inspection</t>
  </si>
  <si>
    <t>Inspection Type:</t>
  </si>
  <si>
    <t>Inspection Type List</t>
  </si>
  <si>
    <t>Not Required</t>
  </si>
  <si>
    <t>N/A</t>
  </si>
  <si>
    <t>Interval:</t>
  </si>
  <si>
    <t>Months</t>
  </si>
  <si>
    <t>Remarks:</t>
  </si>
  <si>
    <t>Lic. Exp.:</t>
  </si>
  <si>
    <t>Rating</t>
  </si>
  <si>
    <t>Factor</t>
  </si>
  <si>
    <t>Tonnage</t>
  </si>
  <si>
    <t>(RT)</t>
  </si>
  <si>
    <t>RF &lt; 1.0</t>
  </si>
  <si>
    <t>Posting</t>
  </si>
  <si>
    <t>Commercial/Private Vehicle</t>
  </si>
  <si>
    <t>(tons)</t>
  </si>
  <si>
    <t>Vehicle Name</t>
  </si>
  <si>
    <t>Routine Permit</t>
  </si>
  <si>
    <t>Controlling</t>
  </si>
  <si>
    <t>Opr.</t>
  </si>
  <si>
    <t>3 or 4 Axles:</t>
  </si>
  <si>
    <t>5+ Axles:</t>
  </si>
  <si>
    <t>Vehicle</t>
  </si>
  <si>
    <t>Comments</t>
  </si>
  <si>
    <t>Force Effect</t>
  </si>
  <si>
    <t>(controlling span, element, location, etc.)</t>
  </si>
  <si>
    <t>ISIS</t>
  </si>
  <si>
    <t>GVW</t>
  </si>
  <si>
    <t>STRUCTURE LOAD RATING SUMMARY (SLRS)</t>
  </si>
  <si>
    <t>Remarks</t>
  </si>
  <si>
    <t>Structure Number (SN):</t>
  </si>
  <si>
    <t>Rating Type:</t>
  </si>
  <si>
    <t>Max. Allowable</t>
  </si>
  <si>
    <t>Emer.
Veh.</t>
  </si>
  <si>
    <t>(0) Field Eval. and Documented Engineering Judgment</t>
  </si>
  <si>
    <t>(6) Analytical - LFR</t>
  </si>
  <si>
    <t>(7) Analytical - ASR</t>
  </si>
  <si>
    <t>(8) Analytical - LRFR</t>
  </si>
  <si>
    <t>(D) Assigned - LFD (BBS Use Only)</t>
  </si>
  <si>
    <t>(E) Assigned - ASD (BBS Use Only)</t>
  </si>
  <si>
    <t>(F) Assigned - LRFD (BBS Use Only)</t>
  </si>
  <si>
    <t>(A) Steel Superstructure Elements</t>
  </si>
  <si>
    <t>(B) Concrete Superstructure Elements</t>
  </si>
  <si>
    <t>(C) Timber Superstructure Elements</t>
  </si>
  <si>
    <t>(D) Steel Substructure Elements</t>
  </si>
  <si>
    <t>(E) Concrete Substructure Elements</t>
  </si>
  <si>
    <t>(F) Timber Substructure Elements</t>
  </si>
  <si>
    <t>(K) Underwater Condition Inspection</t>
  </si>
  <si>
    <t>(L) Existing Scour, Spread Footing</t>
  </si>
  <si>
    <t>(M) Existing Scour, Pile Supported Footing</t>
  </si>
  <si>
    <t>(N) Existing Scour, Pile Bent</t>
  </si>
  <si>
    <t>(P) Embankment Movement or Settlement</t>
  </si>
  <si>
    <t>(Q) Substructure Movement or Settlement</t>
  </si>
  <si>
    <t>(R) Pin &amp; Link in Multi-Girder Bridge</t>
  </si>
  <si>
    <t>(S) Identified Problamatic Structural Details</t>
  </si>
  <si>
    <t>(T) Deck</t>
  </si>
  <si>
    <t>(Z) Other</t>
  </si>
  <si>
    <t>(N) No Rating Model or Table Exists</t>
  </si>
  <si>
    <t>(M) Rating Model Exists</t>
  </si>
  <si>
    <t>(T) Rating Table Exists</t>
  </si>
  <si>
    <t>(B) Both Model &amp; Table Exists</t>
  </si>
  <si>
    <t>Bridge Posting Level List</t>
  </si>
  <si>
    <t>(L) Legal Loads Only</t>
  </si>
  <si>
    <t>(5) No Posting or LL Restriction</t>
  </si>
  <si>
    <t>(4) 0.1% - 9.9% below legal</t>
  </si>
  <si>
    <t>(3) 10.0% - 19.9% below legal</t>
  </si>
  <si>
    <t>(2) 20.0% - 29.9% below legal</t>
  </si>
  <si>
    <t>(1) 30.0% - 39.9% below legal</t>
  </si>
  <si>
    <t>(0) &gt; 39.9% below legal</t>
  </si>
  <si>
    <t>(N) 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</si>
</sst>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_(* #,##0.00_);_(* \(#,##0.00\);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sz val="10"/>
      <color theme="1"/>
      <name val="Arial"/>
      <family val="2"/>
    </font>
    <font>
      <sz val="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4"/>
        </stop>
      </gradientFill>
    </fill>
    <fill>
      <gradientFill type="path" left="1" right="1">
        <stop position="0">
          <color theme="0"/>
        </stop>
        <stop position="1">
          <color theme="4"/>
        </stop>
      </gradientFill>
    </fill>
    <fill>
      <gradientFill type="path" top="1" bottom="1">
        <stop position="0">
          <color theme="0"/>
        </stop>
        <stop position="1">
          <color theme="4"/>
        </stop>
      </gradientFill>
    </fill>
    <fill>
      <gradientFill degree="270">
        <stop position="0">
          <color theme="0"/>
        </stop>
        <stop position="1">
          <color theme="4"/>
        </stop>
      </gradientFill>
    </fill>
    <fill>
      <gradientFill>
        <stop position="0">
          <color theme="0"/>
        </stop>
        <stop position="1">
          <color theme="4"/>
        </stop>
      </gradientFill>
    </fill>
    <fill>
      <gradientFill type="path" left="1" right="1" top="1" bottom="1">
        <stop position="0">
          <color theme="0"/>
        </stop>
        <stop position="1">
          <color theme="4"/>
        </stop>
      </gradientFill>
    </fill>
    <fill>
      <gradientFill degree="180">
        <stop position="0">
          <color theme="0"/>
        </stop>
        <stop position="1">
          <color theme="4"/>
        </stop>
      </gradientFill>
    </fill>
    <fill>
      <gradientFill type="path">
        <stop position="0">
          <color theme="0"/>
        </stop>
        <stop position="1">
          <color theme="4"/>
        </stop>
      </gradient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3" fillId="0" borderId="0" xfId="0" applyFont="1"/>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left" wrapText="1"/>
    </xf>
    <xf numFmtId="0" fontId="3" fillId="0" borderId="0" xfId="0" applyFont="1" applyBorder="1" applyAlignment="1">
      <alignment vertical="center" textRotation="90" wrapText="1"/>
    </xf>
    <xf numFmtId="0" fontId="3" fillId="0" borderId="0" xfId="0" applyFont="1" applyAlignment="1">
      <alignment horizontal="center" vertical="center"/>
    </xf>
    <xf numFmtId="0" fontId="2" fillId="0" borderId="0" xfId="0" applyFont="1" applyAlignment="1">
      <alignment horizontal="right"/>
    </xf>
    <xf numFmtId="0" fontId="3" fillId="2" borderId="0" xfId="0" applyFont="1" applyFill="1"/>
    <xf numFmtId="0" fontId="3" fillId="0" borderId="0" xfId="0" applyFont="1" applyBorder="1" applyAlignment="1">
      <alignment horizontal="right"/>
    </xf>
    <xf numFmtId="0" fontId="3" fillId="0" borderId="6" xfId="0" applyFont="1" applyBorder="1"/>
    <xf numFmtId="0" fontId="3" fillId="0" borderId="0" xfId="0" applyFont="1" applyFill="1" applyBorder="1" applyAlignment="1"/>
    <xf numFmtId="0" fontId="4" fillId="0" borderId="0" xfId="0" applyFont="1"/>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vertical="top" wrapText="1"/>
    </xf>
    <xf numFmtId="0" fontId="3" fillId="0" borderId="0" xfId="0" applyFont="1" applyFill="1" applyBorder="1" applyAlignment="1">
      <alignment vertical="center"/>
    </xf>
    <xf numFmtId="0" fontId="3"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horizontal="right" vertical="center"/>
    </xf>
    <xf numFmtId="0" fontId="3" fillId="0" borderId="2" xfId="0" applyFont="1" applyBorder="1"/>
    <xf numFmtId="0" fontId="5" fillId="0" borderId="0" xfId="0" applyFont="1" applyBorder="1" applyAlignment="1">
      <alignment vertical="top" wrapText="1"/>
    </xf>
    <xf numFmtId="0" fontId="3" fillId="0" borderId="0" xfId="0" applyFont="1" applyAlignment="1">
      <alignment vertical="center"/>
    </xf>
    <xf numFmtId="0" fontId="3" fillId="0" borderId="7" xfId="0" applyFont="1" applyBorder="1"/>
    <xf numFmtId="0" fontId="3" fillId="0" borderId="9" xfId="0" applyFont="1" applyBorder="1"/>
    <xf numFmtId="0" fontId="3" fillId="0" borderId="4" xfId="0" applyFont="1" applyBorder="1"/>
    <xf numFmtId="0" fontId="3" fillId="0" borderId="6" xfId="0" applyFont="1" applyBorder="1" applyAlignment="1">
      <alignment horizontal="right" vertical="center"/>
    </xf>
    <xf numFmtId="0" fontId="3" fillId="0" borderId="9" xfId="0" applyFont="1" applyBorder="1" applyAlignment="1">
      <alignment vertical="center"/>
    </xf>
    <xf numFmtId="0" fontId="3" fillId="0" borderId="0" xfId="0" applyFont="1" applyBorder="1" applyAlignment="1">
      <alignment vertical="center"/>
    </xf>
    <xf numFmtId="43" fontId="3" fillId="0" borderId="0" xfId="1" applyNumberFormat="1" applyFont="1" applyBorder="1" applyAlignment="1">
      <alignment vertical="center"/>
    </xf>
    <xf numFmtId="9" fontId="3" fillId="0" borderId="0" xfId="2" applyFont="1" applyAlignment="1">
      <alignment vertical="center"/>
    </xf>
    <xf numFmtId="165" fontId="3" fillId="0" borderId="0" xfId="1" applyNumberFormat="1" applyFont="1" applyBorder="1" applyAlignment="1">
      <alignment vertical="center"/>
    </xf>
    <xf numFmtId="0" fontId="3" fillId="0" borderId="0" xfId="0" applyFont="1" applyBorder="1" applyAlignment="1">
      <alignment horizontal="center" vertical="center" wrapText="1"/>
    </xf>
    <xf numFmtId="0" fontId="3" fillId="0" borderId="11" xfId="0" applyFont="1" applyBorder="1"/>
    <xf numFmtId="0" fontId="3" fillId="0" borderId="13" xfId="0" applyFont="1" applyBorder="1"/>
    <xf numFmtId="0" fontId="3" fillId="0" borderId="15" xfId="0" applyFont="1" applyBorder="1"/>
    <xf numFmtId="0" fontId="3" fillId="0" borderId="17" xfId="0" applyFont="1" applyBorder="1"/>
    <xf numFmtId="0" fontId="3" fillId="0" borderId="17" xfId="0" applyFont="1" applyFill="1" applyBorder="1" applyAlignment="1">
      <alignment horizontal="right"/>
    </xf>
    <xf numFmtId="0" fontId="3" fillId="0" borderId="17" xfId="0" applyFont="1" applyFill="1" applyBorder="1" applyAlignment="1">
      <alignment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5" fillId="0" borderId="14" xfId="0" applyFont="1" applyBorder="1" applyAlignment="1">
      <alignment vertical="top" wrapText="1"/>
    </xf>
    <xf numFmtId="0" fontId="3" fillId="0" borderId="14" xfId="0" applyFont="1" applyBorder="1"/>
    <xf numFmtId="0" fontId="3" fillId="0" borderId="22" xfId="0" applyFont="1" applyBorder="1"/>
    <xf numFmtId="0" fontId="3" fillId="0" borderId="18" xfId="0" applyFont="1" applyBorder="1"/>
    <xf numFmtId="0" fontId="3" fillId="0" borderId="18" xfId="0" applyFont="1" applyBorder="1" applyAlignment="1">
      <alignment horizontal="right" vertical="center"/>
    </xf>
    <xf numFmtId="0" fontId="3" fillId="0" borderId="18" xfId="0" applyFont="1" applyBorder="1" applyAlignment="1">
      <alignment horizontal="right"/>
    </xf>
    <xf numFmtId="0" fontId="3" fillId="0" borderId="7" xfId="0" applyFont="1" applyBorder="1" applyAlignment="1">
      <alignment vertical="center"/>
    </xf>
    <xf numFmtId="0" fontId="3" fillId="0" borderId="9" xfId="0" applyFont="1" applyBorder="1" applyAlignment="1">
      <alignment horizontal="right" vertical="center"/>
    </xf>
    <xf numFmtId="0" fontId="3" fillId="0" borderId="9"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3" fillId="0" borderId="9" xfId="0" applyFont="1" applyBorder="1" applyAlignment="1">
      <alignment horizontal="right"/>
    </xf>
    <xf numFmtId="0" fontId="3" fillId="0" borderId="6" xfId="0" applyFont="1" applyFill="1" applyBorder="1" applyAlignment="1">
      <alignment horizontal="right"/>
    </xf>
    <xf numFmtId="0" fontId="3" fillId="0" borderId="0" xfId="0" applyFont="1" applyFill="1" applyBorder="1" applyAlignment="1">
      <alignment horizontal="left" vertical="center" wrapText="1"/>
    </xf>
    <xf numFmtId="43" fontId="3" fillId="0" borderId="0" xfId="1" applyFont="1" applyFill="1" applyBorder="1" applyAlignment="1">
      <alignment vertical="center"/>
    </xf>
    <xf numFmtId="164" fontId="3" fillId="0" borderId="0" xfId="0" applyNumberFormat="1" applyFont="1" applyFill="1" applyBorder="1" applyAlignment="1">
      <alignment horizontal="center"/>
    </xf>
    <xf numFmtId="0" fontId="3" fillId="0" borderId="0" xfId="0" applyFont="1" applyFill="1" applyBorder="1" applyAlignment="1">
      <alignment horizontal="center"/>
    </xf>
    <xf numFmtId="43" fontId="3" fillId="0" borderId="0" xfId="1" applyNumberFormat="1" applyFont="1" applyBorder="1" applyAlignment="1">
      <alignment horizontal="center" vertical="center"/>
    </xf>
    <xf numFmtId="43" fontId="3" fillId="0" borderId="0" xfId="1" applyNumberFormat="1" applyFont="1" applyBorder="1" applyAlignment="1">
      <alignment horizontal="center" vertical="center" wrapText="1"/>
    </xf>
    <xf numFmtId="0" fontId="3" fillId="0" borderId="5" xfId="0" applyFont="1" applyBorder="1"/>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43" fontId="3" fillId="0" borderId="1" xfId="1" applyNumberFormat="1" applyFont="1" applyBorder="1" applyAlignment="1">
      <alignment vertical="center"/>
    </xf>
    <xf numFmtId="165" fontId="3" fillId="0" borderId="1" xfId="1" applyNumberFormat="1" applyFont="1" applyBorder="1" applyAlignment="1">
      <alignment vertical="center"/>
    </xf>
    <xf numFmtId="43" fontId="3" fillId="0" borderId="1" xfId="1" applyNumberFormat="1" applyFont="1" applyFill="1" applyBorder="1" applyAlignment="1">
      <alignment vertical="center"/>
    </xf>
    <xf numFmtId="0" fontId="3" fillId="0" borderId="0" xfId="0" applyFont="1" applyBorder="1" applyAlignment="1">
      <alignment horizontal="center"/>
    </xf>
    <xf numFmtId="0" fontId="3" fillId="0" borderId="8" xfId="0" applyFont="1" applyBorder="1"/>
    <xf numFmtId="0" fontId="3" fillId="0" borderId="3" xfId="0" applyFont="1" applyBorder="1"/>
    <xf numFmtId="0" fontId="3" fillId="0" borderId="21" xfId="0" applyFont="1" applyBorder="1" applyAlignment="1">
      <alignment horizontal="left" vertical="center" wrapText="1"/>
    </xf>
    <xf numFmtId="0" fontId="3" fillId="0" borderId="0" xfId="0" applyFont="1" applyFill="1" applyBorder="1" applyAlignment="1">
      <alignment vertical="top"/>
    </xf>
    <xf numFmtId="0" fontId="3" fillId="0" borderId="20" xfId="0" applyFont="1" applyBorder="1" applyAlignment="1">
      <alignment vertical="center"/>
    </xf>
    <xf numFmtId="0" fontId="3" fillId="0" borderId="0" xfId="0" applyFont="1" applyFill="1" applyBorder="1" applyAlignment="1" applyProtection="1">
      <alignment vertical="center"/>
    </xf>
    <xf numFmtId="0" fontId="3" fillId="3" borderId="20" xfId="0" applyFont="1" applyFill="1" applyBorder="1" applyAlignment="1" applyProtection="1">
      <alignment vertical="center"/>
    </xf>
    <xf numFmtId="0" fontId="3" fillId="4" borderId="0" xfId="0" applyFont="1" applyFill="1"/>
    <xf numFmtId="0" fontId="3" fillId="5" borderId="0" xfId="0" applyFont="1" applyFill="1"/>
    <xf numFmtId="0" fontId="3" fillId="6" borderId="0" xfId="0" applyFont="1" applyFill="1"/>
    <xf numFmtId="0" fontId="3" fillId="7" borderId="0" xfId="0" applyFont="1" applyFill="1"/>
    <xf numFmtId="0" fontId="3" fillId="7" borderId="0" xfId="0" applyFont="1" applyFill="1" applyAlignment="1">
      <alignment horizontal="center" vertical="center"/>
    </xf>
    <xf numFmtId="0" fontId="3" fillId="8" borderId="0" xfId="0" applyFont="1" applyFill="1"/>
    <xf numFmtId="0" fontId="3" fillId="8" borderId="0" xfId="0" applyFont="1" applyFill="1" applyAlignment="1">
      <alignment vertical="center"/>
    </xf>
    <xf numFmtId="0" fontId="3" fillId="8" borderId="0" xfId="0" applyFont="1" applyFill="1" applyBorder="1" applyAlignment="1">
      <alignment vertical="center"/>
    </xf>
    <xf numFmtId="0" fontId="3" fillId="8" borderId="0" xfId="0" applyFont="1" applyFill="1" applyAlignment="1"/>
    <xf numFmtId="0" fontId="3" fillId="8" borderId="0" xfId="0" applyFont="1" applyFill="1" applyBorder="1" applyAlignment="1">
      <alignment vertical="top" wrapText="1"/>
    </xf>
    <xf numFmtId="0" fontId="5" fillId="8" borderId="0" xfId="0" applyFont="1" applyFill="1" applyBorder="1" applyAlignment="1">
      <alignment vertical="top" wrapText="1"/>
    </xf>
    <xf numFmtId="0" fontId="3" fillId="8" borderId="0" xfId="0" applyFont="1" applyFill="1" applyBorder="1"/>
    <xf numFmtId="0" fontId="3" fillId="9" borderId="0" xfId="0" applyFont="1" applyFill="1"/>
    <xf numFmtId="0" fontId="3" fillId="10" borderId="0" xfId="0" applyFont="1" applyFill="1"/>
    <xf numFmtId="0" fontId="3" fillId="10" borderId="0" xfId="0" applyFont="1" applyFill="1" applyAlignment="1">
      <alignment vertical="center"/>
    </xf>
    <xf numFmtId="0" fontId="3" fillId="11" borderId="0" xfId="0" applyFont="1" applyFill="1" applyBorder="1"/>
    <xf numFmtId="0" fontId="3" fillId="4" borderId="0" xfId="0" applyFont="1" applyFill="1" applyBorder="1"/>
    <xf numFmtId="0" fontId="3" fillId="4"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2" borderId="9"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xf>
    <xf numFmtId="0" fontId="3" fillId="2" borderId="9" xfId="0" applyFont="1" applyFill="1" applyBorder="1" applyAlignment="1" applyProtection="1">
      <alignment vertical="center"/>
      <protection locked="0"/>
    </xf>
    <xf numFmtId="0" fontId="3" fillId="0" borderId="0" xfId="1" applyNumberFormat="1" applyFont="1" applyBorder="1" applyAlignment="1">
      <alignment horizontal="center" vertical="center"/>
    </xf>
    <xf numFmtId="0" fontId="3" fillId="2" borderId="0" xfId="0" applyFont="1" applyFill="1" applyAlignment="1">
      <alignment vertical="center"/>
    </xf>
    <xf numFmtId="166" fontId="3" fillId="2" borderId="19" xfId="1" applyNumberFormat="1" applyFont="1" applyFill="1" applyBorder="1" applyAlignment="1" applyProtection="1">
      <alignment horizontal="center" vertical="center"/>
      <protection locked="0"/>
    </xf>
    <xf numFmtId="166" fontId="3" fillId="0" borderId="0" xfId="0" applyNumberFormat="1" applyFont="1"/>
    <xf numFmtId="43" fontId="3" fillId="2" borderId="10" xfId="1" applyFont="1" applyFill="1" applyBorder="1" applyAlignment="1" applyProtection="1">
      <alignment horizontal="center" vertical="center"/>
      <protection locked="0"/>
    </xf>
    <xf numFmtId="0" fontId="3" fillId="2" borderId="0" xfId="0" applyFont="1" applyFill="1" applyAlignment="1" applyProtection="1">
      <alignment horizontal="right" vertical="center"/>
      <protection locked="0"/>
    </xf>
    <xf numFmtId="14" fontId="3" fillId="2" borderId="0" xfId="0" applyNumberFormat="1" applyFont="1" applyFill="1" applyAlignment="1" applyProtection="1">
      <alignment horizontal="right" vertical="center"/>
      <protection locked="0"/>
    </xf>
    <xf numFmtId="0" fontId="3" fillId="2" borderId="0"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0" borderId="20" xfId="0" applyFont="1" applyFill="1" applyBorder="1" applyAlignment="1">
      <alignment vertical="center"/>
    </xf>
    <xf numFmtId="0" fontId="3" fillId="2" borderId="19" xfId="0" applyFont="1" applyFill="1" applyBorder="1" applyAlignment="1" applyProtection="1">
      <alignment vertical="center" wrapText="1"/>
      <protection locked="0"/>
    </xf>
    <xf numFmtId="0" fontId="3" fillId="2" borderId="20" xfId="0" applyFont="1" applyFill="1" applyBorder="1" applyAlignment="1" applyProtection="1">
      <alignment vertical="center" wrapText="1"/>
      <protection locked="0"/>
    </xf>
    <xf numFmtId="0" fontId="3" fillId="2" borderId="21" xfId="0" applyFont="1" applyFill="1" applyBorder="1" applyAlignment="1" applyProtection="1">
      <alignment vertical="center" wrapText="1"/>
      <protection locked="0"/>
    </xf>
    <xf numFmtId="0" fontId="3" fillId="0" borderId="0" xfId="0" applyFont="1" applyBorder="1" applyAlignment="1">
      <alignment horizontal="center" wrapText="1"/>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10"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textRotation="90"/>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1"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164" fontId="3" fillId="0" borderId="11"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164" fontId="3" fillId="0" borderId="12" xfId="1" applyNumberFormat="1" applyFont="1" applyFill="1" applyBorder="1" applyAlignment="1">
      <alignment horizontal="center" vertical="center" wrapText="1"/>
    </xf>
    <xf numFmtId="164" fontId="3" fillId="0" borderId="13"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164" fontId="3" fillId="0" borderId="15" xfId="1" applyNumberFormat="1" applyFont="1" applyFill="1" applyBorder="1" applyAlignment="1">
      <alignment horizontal="center" vertical="center" wrapText="1"/>
    </xf>
    <xf numFmtId="164" fontId="3" fillId="0" borderId="18" xfId="1" applyNumberFormat="1" applyFont="1" applyFill="1" applyBorder="1" applyAlignment="1">
      <alignment horizontal="center" vertical="center" wrapText="1"/>
    </xf>
    <xf numFmtId="164" fontId="3" fillId="0" borderId="16" xfId="1" applyNumberFormat="1" applyFont="1" applyFill="1" applyBorder="1" applyAlignment="1">
      <alignment horizontal="center" vertical="center" wrapText="1"/>
    </xf>
    <xf numFmtId="165" fontId="3" fillId="0" borderId="11" xfId="1" applyNumberFormat="1" applyFont="1" applyBorder="1" applyAlignment="1">
      <alignment horizontal="center" vertical="center" wrapText="1"/>
    </xf>
    <xf numFmtId="165" fontId="3" fillId="0" borderId="17" xfId="1" applyNumberFormat="1" applyFont="1" applyBorder="1" applyAlignment="1">
      <alignment horizontal="center" vertical="center" wrapText="1"/>
    </xf>
    <xf numFmtId="165" fontId="3" fillId="0" borderId="12" xfId="1" applyNumberFormat="1" applyFont="1" applyBorder="1" applyAlignment="1">
      <alignment horizontal="center" vertical="center" wrapText="1"/>
    </xf>
    <xf numFmtId="165" fontId="3" fillId="0" borderId="13" xfId="1" applyNumberFormat="1" applyFont="1" applyBorder="1" applyAlignment="1">
      <alignment horizontal="center" vertical="center" wrapText="1"/>
    </xf>
    <xf numFmtId="165" fontId="3" fillId="0" borderId="0" xfId="1" applyNumberFormat="1" applyFont="1" applyBorder="1" applyAlignment="1">
      <alignment horizontal="center" vertical="center" wrapText="1"/>
    </xf>
    <xf numFmtId="165" fontId="3" fillId="0" borderId="14" xfId="1" applyNumberFormat="1" applyFont="1" applyBorder="1" applyAlignment="1">
      <alignment horizontal="center" vertical="center" wrapText="1"/>
    </xf>
    <xf numFmtId="165" fontId="3" fillId="0" borderId="15" xfId="1" applyNumberFormat="1" applyFont="1" applyBorder="1" applyAlignment="1">
      <alignment horizontal="center" vertical="center" wrapText="1"/>
    </xf>
    <xf numFmtId="165" fontId="3" fillId="0" borderId="18" xfId="1" applyNumberFormat="1" applyFont="1" applyBorder="1" applyAlignment="1">
      <alignment horizontal="center" vertical="center" wrapText="1"/>
    </xf>
    <xf numFmtId="165" fontId="3" fillId="0" borderId="16" xfId="1" applyNumberFormat="1" applyFont="1" applyBorder="1" applyAlignment="1">
      <alignment horizontal="center" vertical="center" wrapText="1"/>
    </xf>
    <xf numFmtId="0" fontId="3" fillId="2" borderId="0" xfId="0" applyFont="1" applyFill="1" applyBorder="1" applyAlignment="1" applyProtection="1">
      <alignment horizontal="right" vertical="center"/>
      <protection locked="0"/>
    </xf>
    <xf numFmtId="165" fontId="3" fillId="0" borderId="0" xfId="1" applyNumberFormat="1" applyFont="1" applyBorder="1" applyAlignment="1">
      <alignment horizontal="right" vertical="center"/>
    </xf>
    <xf numFmtId="43" fontId="3" fillId="0" borderId="0" xfId="1" applyNumberFormat="1" applyFont="1" applyBorder="1" applyAlignment="1">
      <alignment vertical="center"/>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17" xfId="0" applyFont="1" applyBorder="1" applyAlignment="1">
      <alignment horizontal="center" vertical="center"/>
    </xf>
    <xf numFmtId="0" fontId="3" fillId="0" borderId="1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2" borderId="18" xfId="0" applyFont="1" applyFill="1" applyBorder="1" applyAlignment="1" applyProtection="1">
      <alignment horizontal="left" vertical="center"/>
      <protection locked="0"/>
    </xf>
    <xf numFmtId="14" fontId="3" fillId="2" borderId="18" xfId="0" applyNumberFormat="1" applyFont="1" applyFill="1" applyBorder="1" applyAlignment="1" applyProtection="1">
      <alignment horizontal="center" vertical="center"/>
      <protection locked="0"/>
    </xf>
    <xf numFmtId="0" fontId="3" fillId="2" borderId="14"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3" fillId="2" borderId="18"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top"/>
      <protection locked="0"/>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3" fillId="0" borderId="13" xfId="0" applyFont="1" applyBorder="1" applyAlignment="1">
      <alignment horizontal="center" vertical="center"/>
    </xf>
    <xf numFmtId="0" fontId="3" fillId="0" borderId="14" xfId="0" applyFont="1" applyBorder="1" applyAlignment="1">
      <alignment horizontal="center" vertical="center"/>
    </xf>
  </cellXfs>
  <cellStyles count="3">
    <cellStyle name="Comma" xfId="1" builtinId="3"/>
    <cellStyle name="Normal" xfId="0" builtinId="0"/>
    <cellStyle name="Percent" xfId="2" builtinId="5"/>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4.emf"/><Relationship Id="rId5" Type="http://schemas.openxmlformats.org/officeDocument/2006/relationships/image" Target="../media/image9.emf"/><Relationship Id="rId4" Type="http://schemas.openxmlformats.org/officeDocument/2006/relationships/image" Target="../media/image8.emf"/><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9525</xdr:rowOff>
    </xdr:from>
    <xdr:to>
      <xdr:col>10</xdr:col>
      <xdr:colOff>55418</xdr:colOff>
      <xdr:row>5</xdr:row>
      <xdr:rowOff>59749</xdr:rowOff>
    </xdr:to>
    <xdr:pic>
      <xdr:nvPicPr>
        <xdr:cNvPr id="4" name="Picture 3"/>
        <xdr:cNvPicPr/>
      </xdr:nvPicPr>
      <xdr:blipFill>
        <a:blip xmlns:r="http://schemas.openxmlformats.org/officeDocument/2006/relationships" r:embed="rId1" cstate="print"/>
        <a:srcRect/>
        <a:stretch>
          <a:fillRect/>
        </a:stretch>
      </xdr:blipFill>
      <xdr:spPr bwMode="auto">
        <a:xfrm>
          <a:off x="1362075" y="9525"/>
          <a:ext cx="2609850" cy="6953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18</xdr:col>
          <xdr:colOff>45720</xdr:colOff>
          <xdr:row>6</xdr:row>
          <xdr:rowOff>30480</xdr:rowOff>
        </xdr:from>
        <xdr:to>
          <xdr:col>22</xdr:col>
          <xdr:colOff>342900</xdr:colOff>
          <xdr:row>7</xdr:row>
          <xdr:rowOff>76200</xdr:rowOff>
        </xdr:to>
        <xdr:sp macro="" textlink="">
          <xdr:nvSpPr>
            <xdr:cNvPr id="1031" name="CheckBox1"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xdr:row>
          <xdr:rowOff>22860</xdr:rowOff>
        </xdr:from>
        <xdr:to>
          <xdr:col>17</xdr:col>
          <xdr:colOff>251460</xdr:colOff>
          <xdr:row>7</xdr:row>
          <xdr:rowOff>76200</xdr:rowOff>
        </xdr:to>
        <xdr:sp macro="" textlink="">
          <xdr:nvSpPr>
            <xdr:cNvPr id="1032" name="CheckBox2"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xdr:row>
          <xdr:rowOff>38100</xdr:rowOff>
        </xdr:from>
        <xdr:to>
          <xdr:col>17</xdr:col>
          <xdr:colOff>251460</xdr:colOff>
          <xdr:row>9</xdr:row>
          <xdr:rowOff>7620</xdr:rowOff>
        </xdr:to>
        <xdr:sp macro="" textlink="">
          <xdr:nvSpPr>
            <xdr:cNvPr id="1033" name="CheckBox3"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7</xdr:row>
          <xdr:rowOff>38100</xdr:rowOff>
        </xdr:from>
        <xdr:to>
          <xdr:col>22</xdr:col>
          <xdr:colOff>160020</xdr:colOff>
          <xdr:row>9</xdr:row>
          <xdr:rowOff>7620</xdr:rowOff>
        </xdr:to>
        <xdr:sp macro="" textlink="">
          <xdr:nvSpPr>
            <xdr:cNvPr id="1034" name="CheckBox4"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8</xdr:row>
          <xdr:rowOff>68580</xdr:rowOff>
        </xdr:from>
        <xdr:to>
          <xdr:col>20</xdr:col>
          <xdr:colOff>106680</xdr:colOff>
          <xdr:row>10</xdr:row>
          <xdr:rowOff>38100</xdr:rowOff>
        </xdr:to>
        <xdr:sp macro="" textlink="">
          <xdr:nvSpPr>
            <xdr:cNvPr id="1035" name="CheckBox5"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twoCellAnchor>
    <xdr:from>
      <xdr:col>6</xdr:col>
      <xdr:colOff>133349</xdr:colOff>
      <xdr:row>56</xdr:row>
      <xdr:rowOff>104776</xdr:rowOff>
    </xdr:from>
    <xdr:to>
      <xdr:col>22</xdr:col>
      <xdr:colOff>533400</xdr:colOff>
      <xdr:row>61</xdr:row>
      <xdr:rowOff>104775</xdr:rowOff>
    </xdr:to>
    <xdr:sp macro="" textlink="">
      <xdr:nvSpPr>
        <xdr:cNvPr id="2" name="TextBox 1"/>
        <xdr:cNvSpPr txBox="1"/>
      </xdr:nvSpPr>
      <xdr:spPr>
        <a:xfrm>
          <a:off x="3114674" y="8439151"/>
          <a:ext cx="4991101" cy="80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 certify that the load rating for the designated structure was done by me or under my direct supervision, and that the load ratings and posting recommendations were derived in accordance with the AASHTO Manual for Bridge Evaluation.</a:t>
          </a:r>
        </a:p>
      </xdr:txBody>
    </xdr:sp>
    <xdr:clientData/>
  </xdr:twoCellAnchor>
  <mc:AlternateContent xmlns:mc="http://schemas.openxmlformats.org/markup-compatibility/2006">
    <mc:Choice xmlns:a14="http://schemas.microsoft.com/office/drawing/2010/main" Requires="a14">
      <xdr:twoCellAnchor editAs="oneCell">
        <xdr:from>
          <xdr:col>15</xdr:col>
          <xdr:colOff>76200</xdr:colOff>
          <xdr:row>8</xdr:row>
          <xdr:rowOff>68580</xdr:rowOff>
        </xdr:from>
        <xdr:to>
          <xdr:col>17</xdr:col>
          <xdr:colOff>373380</xdr:colOff>
          <xdr:row>10</xdr:row>
          <xdr:rowOff>38100</xdr:rowOff>
        </xdr:to>
        <xdr:sp macro="" textlink="">
          <xdr:nvSpPr>
            <xdr:cNvPr id="1036" name="CheckBox6"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xdr:row>
          <xdr:rowOff>38100</xdr:rowOff>
        </xdr:from>
        <xdr:to>
          <xdr:col>14</xdr:col>
          <xdr:colOff>129540</xdr:colOff>
          <xdr:row>9</xdr:row>
          <xdr:rowOff>7620</xdr:rowOff>
        </xdr:to>
        <xdr:sp macro="" textlink="">
          <xdr:nvSpPr>
            <xdr:cNvPr id="1037" name="CheckBox7"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8</xdr:row>
          <xdr:rowOff>68580</xdr:rowOff>
        </xdr:from>
        <xdr:to>
          <xdr:col>14</xdr:col>
          <xdr:colOff>205740</xdr:colOff>
          <xdr:row>10</xdr:row>
          <xdr:rowOff>45720</xdr:rowOff>
        </xdr:to>
        <xdr:sp macro="" textlink="">
          <xdr:nvSpPr>
            <xdr:cNvPr id="1038" name="CheckBox8"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68580</xdr:rowOff>
        </xdr:from>
        <xdr:to>
          <xdr:col>9</xdr:col>
          <xdr:colOff>7620</xdr:colOff>
          <xdr:row>10</xdr:row>
          <xdr:rowOff>38100</xdr:rowOff>
        </xdr:to>
        <xdr:sp macro="" textlink="">
          <xdr:nvSpPr>
            <xdr:cNvPr id="1044" name="CheckBox9"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113"/>
  <sheetViews>
    <sheetView tabSelected="1" zoomScaleNormal="100" workbookViewId="0">
      <selection activeCell="U3" sqref="U3:W3"/>
    </sheetView>
  </sheetViews>
  <sheetFormatPr defaultColWidth="9.109375" defaultRowHeight="13.8" x14ac:dyDescent="0.3"/>
  <cols>
    <col min="1" max="1" width="3.5546875" style="1" customWidth="1"/>
    <col min="2" max="3" width="3.109375" style="1" customWidth="1"/>
    <col min="4" max="4" width="2.33203125" style="1" customWidth="1"/>
    <col min="5" max="5" width="4.5546875" style="1" customWidth="1"/>
    <col min="6" max="6" width="9.44140625" style="1" customWidth="1"/>
    <col min="7" max="7" width="6.44140625" style="1" customWidth="1"/>
    <col min="8" max="8" width="4.44140625" style="1" customWidth="1"/>
    <col min="9" max="9" width="3" style="1" customWidth="1"/>
    <col min="10" max="10" width="2.109375" style="1" customWidth="1"/>
    <col min="11" max="11" width="3.33203125" style="1" customWidth="1"/>
    <col min="12" max="12" width="3" style="1" customWidth="1"/>
    <col min="13" max="13" width="4.44140625" style="1" customWidth="1"/>
    <col min="14" max="14" width="3.44140625" style="10" customWidth="1"/>
    <col min="15" max="15" width="3.33203125" style="1" customWidth="1"/>
    <col min="16" max="16" width="7.6640625" style="1" customWidth="1"/>
    <col min="17" max="17" width="4.6640625" style="1" customWidth="1"/>
    <col min="18" max="19" width="5.6640625" style="1" customWidth="1"/>
    <col min="20" max="20" width="4.6640625" style="1" customWidth="1"/>
    <col min="21" max="21" width="2.109375" style="1" customWidth="1"/>
    <col min="22" max="22" width="5.44140625" style="1" customWidth="1"/>
    <col min="23" max="23" width="9" style="1" customWidth="1"/>
    <col min="24" max="24" width="3.5546875" style="1" customWidth="1"/>
    <col min="25" max="25" width="5.88671875" style="1" customWidth="1"/>
    <col min="26" max="26" width="13.109375" style="1" customWidth="1"/>
    <col min="27" max="28" width="14" style="1" customWidth="1"/>
    <col min="29" max="16384" width="9.109375" style="1"/>
  </cols>
  <sheetData>
    <row r="1" spans="1:30" ht="18.75" customHeight="1" x14ac:dyDescent="0.2">
      <c r="A1" s="95"/>
      <c r="B1" s="86"/>
      <c r="C1" s="86"/>
      <c r="D1" s="86"/>
      <c r="E1" s="86"/>
      <c r="F1" s="86"/>
      <c r="G1" s="86"/>
      <c r="H1" s="86"/>
      <c r="I1" s="86"/>
      <c r="J1" s="86"/>
      <c r="K1" s="86"/>
      <c r="L1" s="86"/>
      <c r="M1" s="86"/>
      <c r="N1" s="87"/>
      <c r="O1" s="86"/>
      <c r="P1" s="86"/>
      <c r="Q1" s="86"/>
      <c r="R1" s="86"/>
      <c r="S1" s="86"/>
      <c r="T1" s="86"/>
      <c r="U1" s="86"/>
      <c r="V1" s="86"/>
      <c r="W1" s="86"/>
      <c r="X1" s="85"/>
    </row>
    <row r="2" spans="1:30" ht="15" x14ac:dyDescent="0.25">
      <c r="A2" s="96"/>
      <c r="D2" s="2"/>
      <c r="E2" s="2"/>
      <c r="F2" s="2"/>
      <c r="G2" s="2"/>
      <c r="H2" s="2"/>
      <c r="I2" s="2"/>
      <c r="J2" s="2"/>
      <c r="K2" s="2"/>
      <c r="L2" s="2"/>
      <c r="M2" s="2"/>
      <c r="N2" s="3"/>
      <c r="T2" s="2"/>
      <c r="U2" s="2"/>
      <c r="V2" s="2"/>
      <c r="W2" s="11" t="s">
        <v>66</v>
      </c>
      <c r="X2" s="88"/>
    </row>
    <row r="3" spans="1:30" ht="12" customHeight="1" x14ac:dyDescent="0.2">
      <c r="A3" s="96"/>
      <c r="D3" s="2"/>
      <c r="E3" s="2"/>
      <c r="F3" s="2"/>
      <c r="G3" s="2"/>
      <c r="H3" s="2"/>
      <c r="I3" s="2"/>
      <c r="J3" s="2"/>
      <c r="K3" s="2"/>
      <c r="L3" s="2"/>
      <c r="M3" s="2"/>
      <c r="N3" s="3"/>
      <c r="T3" s="13" t="s">
        <v>68</v>
      </c>
      <c r="U3" s="111"/>
      <c r="V3" s="111"/>
      <c r="W3" s="111"/>
      <c r="X3" s="88"/>
    </row>
    <row r="4" spans="1:30" ht="12" customHeight="1" x14ac:dyDescent="0.2">
      <c r="A4" s="96"/>
      <c r="D4" s="2"/>
      <c r="E4" s="2"/>
      <c r="F4" s="2"/>
      <c r="G4" s="2"/>
      <c r="H4" s="2"/>
      <c r="I4" s="2"/>
      <c r="J4" s="2"/>
      <c r="K4" s="2"/>
      <c r="L4" s="2"/>
      <c r="M4" s="2"/>
      <c r="N4" s="3"/>
      <c r="T4" s="13" t="s">
        <v>69</v>
      </c>
      <c r="U4" s="177"/>
      <c r="V4" s="177"/>
      <c r="W4" s="177"/>
      <c r="X4" s="88"/>
    </row>
    <row r="5" spans="1:30" ht="12" customHeight="1" x14ac:dyDescent="0.2">
      <c r="A5" s="96"/>
      <c r="D5" s="2"/>
      <c r="E5" s="2"/>
      <c r="F5" s="2"/>
      <c r="G5" s="2"/>
      <c r="H5" s="2"/>
      <c r="I5" s="2"/>
      <c r="J5" s="2"/>
      <c r="K5" s="2"/>
      <c r="L5" s="2"/>
      <c r="M5" s="2"/>
      <c r="N5" s="3"/>
      <c r="T5" s="13" t="str">
        <f>IF(U4="Rerating","Date of Previous Load Rating:","")</f>
        <v/>
      </c>
      <c r="U5" s="112"/>
      <c r="V5" s="112"/>
      <c r="W5" s="112"/>
      <c r="X5" s="88"/>
    </row>
    <row r="6" spans="1:30" ht="12" customHeight="1" x14ac:dyDescent="0.2">
      <c r="A6" s="96"/>
      <c r="D6" s="2"/>
      <c r="E6" s="2"/>
      <c r="F6" s="2"/>
      <c r="G6" s="2"/>
      <c r="H6" s="2"/>
      <c r="I6" s="2"/>
      <c r="J6" s="2"/>
      <c r="K6" s="2"/>
      <c r="L6" s="2"/>
      <c r="M6" s="2"/>
      <c r="N6" s="3"/>
      <c r="X6" s="88"/>
    </row>
    <row r="7" spans="1:30" ht="12" customHeight="1" x14ac:dyDescent="0.2">
      <c r="A7" s="96"/>
      <c r="B7" s="24" t="s">
        <v>18</v>
      </c>
      <c r="F7" s="113"/>
      <c r="G7" s="113"/>
      <c r="H7" s="113"/>
      <c r="I7" s="113"/>
      <c r="J7" s="113"/>
      <c r="K7" s="113"/>
      <c r="L7" s="113"/>
      <c r="M7" s="113"/>
      <c r="N7" s="113"/>
      <c r="O7" s="113"/>
      <c r="P7" s="81"/>
      <c r="Q7" s="15"/>
      <c r="X7" s="88"/>
    </row>
    <row r="8" spans="1:30" ht="12" customHeight="1" x14ac:dyDescent="0.2">
      <c r="A8" s="96"/>
      <c r="B8" s="23" t="s">
        <v>28</v>
      </c>
      <c r="F8" s="113"/>
      <c r="G8" s="113"/>
      <c r="H8" s="113"/>
      <c r="I8" s="113"/>
      <c r="J8" s="113"/>
      <c r="K8" s="113"/>
      <c r="L8" s="22"/>
      <c r="M8" s="10"/>
      <c r="N8" s="1"/>
      <c r="X8" s="88"/>
    </row>
    <row r="9" spans="1:30" ht="6" customHeight="1" x14ac:dyDescent="0.2">
      <c r="A9" s="96"/>
      <c r="K9" s="2"/>
      <c r="L9" s="2"/>
      <c r="M9" s="2"/>
      <c r="N9" s="3"/>
      <c r="T9" s="15"/>
      <c r="U9" s="2"/>
      <c r="X9" s="88"/>
    </row>
    <row r="10" spans="1:30" ht="12" customHeight="1" x14ac:dyDescent="0.2">
      <c r="A10" s="96"/>
      <c r="V10" s="112"/>
      <c r="W10" s="112"/>
      <c r="X10" s="88"/>
    </row>
    <row r="11" spans="1:30" ht="6" customHeight="1" x14ac:dyDescent="0.2">
      <c r="A11" s="96"/>
      <c r="X11" s="88"/>
    </row>
    <row r="12" spans="1:30" s="28" customFormat="1" ht="12" customHeight="1" x14ac:dyDescent="0.3">
      <c r="A12" s="97"/>
      <c r="B12" s="9"/>
      <c r="C12" s="9"/>
      <c r="D12" s="133" t="s">
        <v>54</v>
      </c>
      <c r="E12" s="134"/>
      <c r="F12" s="135"/>
      <c r="G12" s="143" t="s">
        <v>46</v>
      </c>
      <c r="H12" s="144"/>
      <c r="I12" s="121" t="s">
        <v>56</v>
      </c>
      <c r="J12" s="122"/>
      <c r="K12" s="122"/>
      <c r="L12" s="122"/>
      <c r="M12" s="127" t="s">
        <v>61</v>
      </c>
      <c r="N12" s="128"/>
      <c r="O12" s="128"/>
      <c r="P12" s="128"/>
      <c r="Q12" s="128"/>
      <c r="R12" s="128"/>
      <c r="S12" s="128"/>
      <c r="T12" s="129"/>
      <c r="U12" s="133" t="s">
        <v>70</v>
      </c>
      <c r="V12" s="134"/>
      <c r="W12" s="135"/>
      <c r="X12" s="88"/>
      <c r="Y12" s="1"/>
      <c r="Z12" s="1"/>
      <c r="AA12" s="1"/>
      <c r="AB12" s="1"/>
      <c r="AC12" s="1"/>
      <c r="AD12" s="1"/>
    </row>
    <row r="13" spans="1:30" s="28" customFormat="1" ht="12" customHeight="1" x14ac:dyDescent="0.3">
      <c r="A13" s="97"/>
      <c r="B13" s="9"/>
      <c r="C13" s="9"/>
      <c r="D13" s="136"/>
      <c r="E13" s="137"/>
      <c r="F13" s="138"/>
      <c r="G13" s="136" t="s">
        <v>47</v>
      </c>
      <c r="H13" s="138"/>
      <c r="I13" s="123" t="s">
        <v>62</v>
      </c>
      <c r="J13" s="124"/>
      <c r="K13" s="124"/>
      <c r="L13" s="124"/>
      <c r="M13" s="130" t="s">
        <v>63</v>
      </c>
      <c r="N13" s="131"/>
      <c r="O13" s="131"/>
      <c r="P13" s="131"/>
      <c r="Q13" s="131"/>
      <c r="R13" s="131"/>
      <c r="S13" s="131"/>
      <c r="T13" s="132"/>
      <c r="U13" s="136" t="s">
        <v>65</v>
      </c>
      <c r="V13" s="137"/>
      <c r="W13" s="138"/>
      <c r="X13" s="88"/>
      <c r="Y13" s="1"/>
      <c r="Z13" s="69" t="s">
        <v>60</v>
      </c>
      <c r="AA13" s="69" t="s">
        <v>46</v>
      </c>
      <c r="AB13" s="69"/>
      <c r="AC13" s="1"/>
      <c r="AD13" s="1"/>
    </row>
    <row r="14" spans="1:30" ht="12" customHeight="1" x14ac:dyDescent="0.3">
      <c r="A14" s="96"/>
      <c r="B14" s="147" t="s">
        <v>64</v>
      </c>
      <c r="C14" s="148"/>
      <c r="D14" s="180" t="str">
        <f>IF(OR(F7="(8) Analytical - LRFR",F7="(F) Assigned - LRFD (BBS Use Only)"),"HL 93","HS 20")</f>
        <v>HS 20</v>
      </c>
      <c r="E14" s="181"/>
      <c r="F14" s="181"/>
      <c r="G14" s="108"/>
      <c r="H14" s="78" t="s">
        <v>15</v>
      </c>
      <c r="I14" s="125"/>
      <c r="J14" s="125"/>
      <c r="K14" s="125"/>
      <c r="L14" s="126"/>
      <c r="M14" s="117"/>
      <c r="N14" s="118"/>
      <c r="O14" s="118"/>
      <c r="P14" s="118"/>
      <c r="Q14" s="118"/>
      <c r="R14" s="118"/>
      <c r="S14" s="118"/>
      <c r="T14" s="119"/>
      <c r="U14" s="151"/>
      <c r="V14" s="152"/>
      <c r="W14" s="153"/>
      <c r="X14" s="89"/>
      <c r="Y14" s="28"/>
      <c r="Z14" s="70" t="s">
        <v>65</v>
      </c>
      <c r="AA14" s="70" t="s">
        <v>48</v>
      </c>
      <c r="AB14" s="70" t="s">
        <v>50</v>
      </c>
      <c r="AD14" s="28"/>
    </row>
    <row r="15" spans="1:30" s="28" customFormat="1" ht="12" customHeight="1" x14ac:dyDescent="0.3">
      <c r="A15" s="97"/>
      <c r="B15" s="149"/>
      <c r="C15" s="150"/>
      <c r="D15" s="180" t="str">
        <f>D14</f>
        <v>HS 20</v>
      </c>
      <c r="E15" s="181"/>
      <c r="F15" s="181"/>
      <c r="G15" s="108"/>
      <c r="H15" s="78" t="s">
        <v>57</v>
      </c>
      <c r="I15" s="125"/>
      <c r="J15" s="125"/>
      <c r="K15" s="125"/>
      <c r="L15" s="126"/>
      <c r="M15" s="117"/>
      <c r="N15" s="118"/>
      <c r="O15" s="118"/>
      <c r="P15" s="118"/>
      <c r="Q15" s="118"/>
      <c r="R15" s="118"/>
      <c r="S15" s="118"/>
      <c r="T15" s="119"/>
      <c r="U15" s="154"/>
      <c r="V15" s="155"/>
      <c r="W15" s="156"/>
      <c r="X15" s="89"/>
      <c r="Z15" s="71" t="s">
        <v>53</v>
      </c>
      <c r="AA15" s="71" t="s">
        <v>49</v>
      </c>
      <c r="AB15" s="71"/>
    </row>
    <row r="16" spans="1:30" s="28" customFormat="1" ht="6" customHeight="1" x14ac:dyDescent="0.2">
      <c r="A16" s="97"/>
      <c r="B16" s="7"/>
      <c r="C16" s="7"/>
      <c r="D16" s="1"/>
      <c r="E16" s="1"/>
      <c r="F16" s="1"/>
      <c r="G16" s="1"/>
      <c r="H16" s="1"/>
      <c r="I16" s="5"/>
      <c r="J16" s="5"/>
      <c r="K16" s="5"/>
      <c r="L16" s="5"/>
      <c r="M16" s="8"/>
      <c r="N16" s="6"/>
      <c r="O16" s="5"/>
      <c r="P16" s="5"/>
      <c r="Q16" s="5"/>
      <c r="R16" s="5"/>
      <c r="S16" s="5"/>
      <c r="T16" s="5"/>
      <c r="U16" s="5"/>
      <c r="V16" s="5"/>
      <c r="W16" s="1"/>
      <c r="X16" s="88"/>
      <c r="Y16" s="1"/>
      <c r="Z16" s="1"/>
      <c r="AA16" s="1"/>
      <c r="AB16" s="1"/>
      <c r="AC16" s="1"/>
      <c r="AD16" s="1"/>
    </row>
    <row r="17" spans="1:30" s="28" customFormat="1" ht="12" customHeight="1" x14ac:dyDescent="0.3">
      <c r="A17" s="97"/>
      <c r="B17" s="145" t="s">
        <v>51</v>
      </c>
      <c r="C17" s="146" t="s">
        <v>35</v>
      </c>
      <c r="D17" s="157" t="s">
        <v>0</v>
      </c>
      <c r="E17" s="157"/>
      <c r="F17" s="157"/>
      <c r="G17" s="108"/>
      <c r="H17" s="78" t="s">
        <v>57</v>
      </c>
      <c r="I17" s="110"/>
      <c r="J17" s="110"/>
      <c r="K17" s="110"/>
      <c r="L17" s="110"/>
      <c r="M17" s="117"/>
      <c r="N17" s="118"/>
      <c r="O17" s="118"/>
      <c r="P17" s="118"/>
      <c r="Q17" s="118"/>
      <c r="R17" s="118"/>
      <c r="S17" s="118"/>
      <c r="T17" s="119"/>
      <c r="U17" s="168" t="str">
        <f>"Single Unit:" &amp;CHAR(10)&amp; IF(COUNT(AB17:AB23)&gt;0,TEXT(ROUNDDOWN(MIN(AB17:AB23),0),"0") &amp; " tons",IF(COUNT(AB24:AB27)&gt;0,TEXT(ROUNDDOWN(MAX(Z17:Z23),0),"0") &amp; " tons",IF(AND(ISNUMBER(G28),ISNUMBER(G29),ISNUMBER(G30),ISNUMBER(G31),MIN(G28:G31)&lt;1),"LL","n/a")))</f>
        <v>Single Unit:
n/a</v>
      </c>
      <c r="V17" s="169"/>
      <c r="W17" s="170"/>
      <c r="X17" s="90"/>
      <c r="Y17" s="34"/>
      <c r="Z17" s="72">
        <v>21</v>
      </c>
      <c r="AA17" s="72">
        <f t="shared" ref="AA17:AA27" si="0">Z17*$G17</f>
        <v>0</v>
      </c>
      <c r="AB17" s="73" t="str">
        <f>IF(AND(ISNUMBER(G17),G17&lt;1),AA17,"")</f>
        <v/>
      </c>
    </row>
    <row r="18" spans="1:30" s="28" customFormat="1" ht="12" customHeight="1" x14ac:dyDescent="0.3">
      <c r="A18" s="97"/>
      <c r="B18" s="145"/>
      <c r="C18" s="145"/>
      <c r="D18" s="157" t="s">
        <v>6</v>
      </c>
      <c r="E18" s="157"/>
      <c r="F18" s="157"/>
      <c r="G18" s="108"/>
      <c r="H18" s="78" t="s">
        <v>57</v>
      </c>
      <c r="I18" s="110"/>
      <c r="J18" s="110"/>
      <c r="K18" s="110"/>
      <c r="L18" s="110"/>
      <c r="M18" s="117"/>
      <c r="N18" s="118"/>
      <c r="O18" s="118"/>
      <c r="P18" s="118"/>
      <c r="Q18" s="118"/>
      <c r="R18" s="118"/>
      <c r="S18" s="118"/>
      <c r="T18" s="119"/>
      <c r="U18" s="171"/>
      <c r="V18" s="172"/>
      <c r="W18" s="173"/>
      <c r="X18" s="90"/>
      <c r="Y18" s="34"/>
      <c r="Z18" s="74">
        <v>31</v>
      </c>
      <c r="AA18" s="72">
        <f t="shared" si="0"/>
        <v>0</v>
      </c>
      <c r="AB18" s="73" t="str">
        <f t="shared" ref="AB18:AB27" si="1">IF(AND(ISNUMBER(G18),G18&lt;1),AA18,"")</f>
        <v/>
      </c>
    </row>
    <row r="19" spans="1:30" s="28" customFormat="1" ht="12" customHeight="1" x14ac:dyDescent="0.3">
      <c r="A19" s="97"/>
      <c r="B19" s="145"/>
      <c r="C19" s="145"/>
      <c r="D19" s="157" t="s">
        <v>8</v>
      </c>
      <c r="E19" s="157"/>
      <c r="F19" s="157"/>
      <c r="G19" s="108"/>
      <c r="H19" s="78" t="s">
        <v>57</v>
      </c>
      <c r="I19" s="110"/>
      <c r="J19" s="110"/>
      <c r="K19" s="110"/>
      <c r="L19" s="110"/>
      <c r="M19" s="117"/>
      <c r="N19" s="118"/>
      <c r="O19" s="118"/>
      <c r="P19" s="118"/>
      <c r="Q19" s="118"/>
      <c r="R19" s="118"/>
      <c r="S19" s="118"/>
      <c r="T19" s="119"/>
      <c r="U19" s="171"/>
      <c r="V19" s="172"/>
      <c r="W19" s="173"/>
      <c r="X19" s="90"/>
      <c r="Y19" s="34"/>
      <c r="Z19" s="74">
        <v>28</v>
      </c>
      <c r="AA19" s="72">
        <f t="shared" si="0"/>
        <v>0</v>
      </c>
      <c r="AB19" s="73" t="str">
        <f t="shared" si="1"/>
        <v/>
      </c>
    </row>
    <row r="20" spans="1:30" s="28" customFormat="1" ht="12" customHeight="1" x14ac:dyDescent="0.3">
      <c r="A20" s="97"/>
      <c r="B20" s="145"/>
      <c r="C20" s="145"/>
      <c r="D20" s="157" t="s">
        <v>7</v>
      </c>
      <c r="E20" s="157"/>
      <c r="F20" s="157"/>
      <c r="G20" s="108"/>
      <c r="H20" s="78" t="s">
        <v>57</v>
      </c>
      <c r="I20" s="110"/>
      <c r="J20" s="110"/>
      <c r="K20" s="110"/>
      <c r="L20" s="110"/>
      <c r="M20" s="117"/>
      <c r="N20" s="118"/>
      <c r="O20" s="118"/>
      <c r="P20" s="118"/>
      <c r="Q20" s="118"/>
      <c r="R20" s="118"/>
      <c r="S20" s="118"/>
      <c r="T20" s="119"/>
      <c r="U20" s="171"/>
      <c r="V20" s="172"/>
      <c r="W20" s="173"/>
      <c r="X20" s="90"/>
      <c r="Y20" s="34"/>
      <c r="Z20" s="74">
        <v>34.75</v>
      </c>
      <c r="AA20" s="72">
        <f t="shared" si="0"/>
        <v>0</v>
      </c>
      <c r="AB20" s="73" t="str">
        <f t="shared" si="1"/>
        <v/>
      </c>
    </row>
    <row r="21" spans="1:30" s="28" customFormat="1" ht="12" customHeight="1" x14ac:dyDescent="0.3">
      <c r="A21" s="97"/>
      <c r="B21" s="145"/>
      <c r="C21" s="145"/>
      <c r="D21" s="157" t="s">
        <v>1</v>
      </c>
      <c r="E21" s="157"/>
      <c r="F21" s="157"/>
      <c r="G21" s="108"/>
      <c r="H21" s="78" t="s">
        <v>57</v>
      </c>
      <c r="I21" s="110"/>
      <c r="J21" s="110"/>
      <c r="K21" s="110"/>
      <c r="L21" s="110"/>
      <c r="M21" s="117"/>
      <c r="N21" s="118"/>
      <c r="O21" s="118"/>
      <c r="P21" s="118"/>
      <c r="Q21" s="118"/>
      <c r="R21" s="118"/>
      <c r="S21" s="118"/>
      <c r="T21" s="119"/>
      <c r="U21" s="171"/>
      <c r="V21" s="172"/>
      <c r="W21" s="173"/>
      <c r="X21" s="90"/>
      <c r="Y21" s="34"/>
      <c r="Z21" s="74">
        <v>36</v>
      </c>
      <c r="AA21" s="72">
        <f>Z21*$G21</f>
        <v>0</v>
      </c>
      <c r="AB21" s="73" t="str">
        <f t="shared" si="1"/>
        <v/>
      </c>
    </row>
    <row r="22" spans="1:30" s="28" customFormat="1" ht="12" customHeight="1" x14ac:dyDescent="0.3">
      <c r="A22" s="97"/>
      <c r="B22" s="145"/>
      <c r="C22" s="145"/>
      <c r="D22" s="157" t="s">
        <v>9</v>
      </c>
      <c r="E22" s="157"/>
      <c r="F22" s="157"/>
      <c r="G22" s="108"/>
      <c r="H22" s="78" t="s">
        <v>57</v>
      </c>
      <c r="I22" s="110"/>
      <c r="J22" s="110"/>
      <c r="K22" s="110"/>
      <c r="L22" s="110"/>
      <c r="M22" s="117"/>
      <c r="N22" s="118"/>
      <c r="O22" s="118"/>
      <c r="P22" s="118"/>
      <c r="Q22" s="118"/>
      <c r="R22" s="118"/>
      <c r="S22" s="118"/>
      <c r="T22" s="119"/>
      <c r="U22" s="171"/>
      <c r="V22" s="172"/>
      <c r="W22" s="173"/>
      <c r="X22" s="90"/>
      <c r="Y22" s="34"/>
      <c r="Z22" s="74">
        <v>35.75</v>
      </c>
      <c r="AA22" s="72">
        <f t="shared" si="0"/>
        <v>0</v>
      </c>
      <c r="AB22" s="73" t="str">
        <f t="shared" si="1"/>
        <v/>
      </c>
    </row>
    <row r="23" spans="1:30" s="28" customFormat="1" ht="12" customHeight="1" x14ac:dyDescent="0.3">
      <c r="A23" s="97"/>
      <c r="B23" s="145"/>
      <c r="C23" s="145"/>
      <c r="D23" s="157" t="s">
        <v>10</v>
      </c>
      <c r="E23" s="157"/>
      <c r="F23" s="157"/>
      <c r="G23" s="108"/>
      <c r="H23" s="78" t="s">
        <v>57</v>
      </c>
      <c r="I23" s="110"/>
      <c r="J23" s="110"/>
      <c r="K23" s="110"/>
      <c r="L23" s="110"/>
      <c r="M23" s="117"/>
      <c r="N23" s="118"/>
      <c r="O23" s="118"/>
      <c r="P23" s="118"/>
      <c r="Q23" s="118"/>
      <c r="R23" s="118"/>
      <c r="S23" s="118"/>
      <c r="T23" s="119"/>
      <c r="U23" s="174"/>
      <c r="V23" s="175"/>
      <c r="W23" s="176"/>
      <c r="X23" s="90"/>
      <c r="Y23" s="34"/>
      <c r="Z23" s="74">
        <v>39.75</v>
      </c>
      <c r="AA23" s="72">
        <f t="shared" si="0"/>
        <v>0</v>
      </c>
      <c r="AB23" s="73" t="str">
        <f t="shared" si="1"/>
        <v/>
      </c>
    </row>
    <row r="24" spans="1:30" s="28" customFormat="1" ht="12" customHeight="1" x14ac:dyDescent="0.3">
      <c r="A24" s="97"/>
      <c r="B24" s="145"/>
      <c r="C24" s="146" t="s">
        <v>36</v>
      </c>
      <c r="D24" s="157" t="s">
        <v>2</v>
      </c>
      <c r="E24" s="157"/>
      <c r="F24" s="157"/>
      <c r="G24" s="108"/>
      <c r="H24" s="78" t="s">
        <v>57</v>
      </c>
      <c r="I24" s="110"/>
      <c r="J24" s="110"/>
      <c r="K24" s="110"/>
      <c r="L24" s="110"/>
      <c r="M24" s="117"/>
      <c r="N24" s="118"/>
      <c r="O24" s="118"/>
      <c r="P24" s="118"/>
      <c r="Q24" s="118"/>
      <c r="R24" s="118"/>
      <c r="S24" s="118"/>
      <c r="T24" s="119"/>
      <c r="U24" s="143" t="s">
        <v>58</v>
      </c>
      <c r="V24" s="182"/>
      <c r="W24" s="144"/>
      <c r="X24" s="90"/>
      <c r="Y24" s="34"/>
      <c r="Z24" s="74">
        <v>31</v>
      </c>
      <c r="AA24" s="72">
        <f t="shared" si="0"/>
        <v>0</v>
      </c>
      <c r="AB24" s="73" t="str">
        <f t="shared" si="1"/>
        <v/>
      </c>
    </row>
    <row r="25" spans="1:30" s="28" customFormat="1" ht="12" customHeight="1" x14ac:dyDescent="0.3">
      <c r="A25" s="97"/>
      <c r="B25" s="145"/>
      <c r="C25" s="145"/>
      <c r="D25" s="157" t="s">
        <v>3</v>
      </c>
      <c r="E25" s="157"/>
      <c r="F25" s="157"/>
      <c r="G25" s="108"/>
      <c r="H25" s="78" t="s">
        <v>57</v>
      </c>
      <c r="I25" s="110"/>
      <c r="J25" s="110"/>
      <c r="K25" s="110"/>
      <c r="L25" s="110"/>
      <c r="M25" s="117"/>
      <c r="N25" s="118"/>
      <c r="O25" s="118"/>
      <c r="P25" s="118"/>
      <c r="Q25" s="118"/>
      <c r="R25" s="118"/>
      <c r="S25" s="118"/>
      <c r="T25" s="119"/>
      <c r="U25" s="183" t="str">
        <f>IF(COUNT(AB24:AB25)&gt;0,TEXT(ROUNDDOWN(MIN(AB24:AB25),0),"0") &amp; " tons",IF(COUNT(AB26:AB27)&gt;0,TEXT(ROUNDDOWN(MAX(Z24:Z25),0),"0") &amp; " tons","n/a"))</f>
        <v>n/a</v>
      </c>
      <c r="V25" s="184"/>
      <c r="W25" s="185"/>
      <c r="X25" s="90"/>
      <c r="Y25" s="34"/>
      <c r="Z25" s="72">
        <v>41</v>
      </c>
      <c r="AA25" s="72">
        <f t="shared" si="0"/>
        <v>0</v>
      </c>
      <c r="AB25" s="73" t="str">
        <f t="shared" si="1"/>
        <v/>
      </c>
    </row>
    <row r="26" spans="1:30" ht="12" customHeight="1" x14ac:dyDescent="0.3">
      <c r="A26" s="96"/>
      <c r="B26" s="145"/>
      <c r="C26" s="145"/>
      <c r="D26" s="157" t="s">
        <v>4</v>
      </c>
      <c r="E26" s="157"/>
      <c r="F26" s="157"/>
      <c r="G26" s="108"/>
      <c r="H26" s="78" t="s">
        <v>57</v>
      </c>
      <c r="I26" s="110"/>
      <c r="J26" s="110"/>
      <c r="K26" s="110"/>
      <c r="L26" s="110"/>
      <c r="M26" s="117"/>
      <c r="N26" s="118"/>
      <c r="O26" s="118"/>
      <c r="P26" s="118"/>
      <c r="Q26" s="118"/>
      <c r="R26" s="118"/>
      <c r="S26" s="118"/>
      <c r="T26" s="119"/>
      <c r="U26" s="216" t="s">
        <v>59</v>
      </c>
      <c r="V26" s="142"/>
      <c r="W26" s="217"/>
      <c r="X26" s="90"/>
      <c r="Y26" s="34"/>
      <c r="Z26" s="72">
        <v>41</v>
      </c>
      <c r="AA26" s="72">
        <f t="shared" si="0"/>
        <v>0</v>
      </c>
      <c r="AB26" s="73" t="str">
        <f t="shared" si="1"/>
        <v/>
      </c>
      <c r="AC26" s="28"/>
      <c r="AD26" s="28"/>
    </row>
    <row r="27" spans="1:30" ht="12" customHeight="1" x14ac:dyDescent="0.3">
      <c r="A27" s="96"/>
      <c r="B27" s="145"/>
      <c r="C27" s="145"/>
      <c r="D27" s="157" t="s">
        <v>5</v>
      </c>
      <c r="E27" s="157"/>
      <c r="F27" s="157"/>
      <c r="G27" s="108"/>
      <c r="H27" s="78" t="s">
        <v>57</v>
      </c>
      <c r="I27" s="110"/>
      <c r="J27" s="110"/>
      <c r="K27" s="110"/>
      <c r="L27" s="110"/>
      <c r="M27" s="117"/>
      <c r="N27" s="118"/>
      <c r="O27" s="118"/>
      <c r="P27" s="118"/>
      <c r="Q27" s="118"/>
      <c r="R27" s="118"/>
      <c r="S27" s="118"/>
      <c r="T27" s="119"/>
      <c r="U27" s="139" t="str">
        <f>IF(COUNT(AB26:AB27)&gt;0,TEXT(ROUNDDOWN(MIN(AB26:AB27),0),"0") &amp; " tons","n/a")</f>
        <v>n/a</v>
      </c>
      <c r="V27" s="140"/>
      <c r="W27" s="141"/>
      <c r="X27" s="90"/>
      <c r="Y27" s="34"/>
      <c r="Z27" s="72">
        <v>40</v>
      </c>
      <c r="AA27" s="72">
        <f t="shared" si="0"/>
        <v>0</v>
      </c>
      <c r="AB27" s="73" t="str">
        <f t="shared" si="1"/>
        <v/>
      </c>
      <c r="AC27" s="36"/>
      <c r="AD27" s="28"/>
    </row>
    <row r="28" spans="1:30" ht="12" customHeight="1" x14ac:dyDescent="0.3">
      <c r="A28" s="96"/>
      <c r="B28" s="146" t="s">
        <v>55</v>
      </c>
      <c r="C28" s="146"/>
      <c r="D28" s="158" t="s">
        <v>11</v>
      </c>
      <c r="E28" s="158"/>
      <c r="F28" s="158"/>
      <c r="G28" s="108"/>
      <c r="H28" s="78" t="s">
        <v>57</v>
      </c>
      <c r="I28" s="110"/>
      <c r="J28" s="110"/>
      <c r="K28" s="110"/>
      <c r="L28" s="110"/>
      <c r="M28" s="117"/>
      <c r="N28" s="118"/>
      <c r="O28" s="118"/>
      <c r="P28" s="118"/>
      <c r="Q28" s="118"/>
      <c r="R28" s="118"/>
      <c r="S28" s="118"/>
      <c r="T28" s="119"/>
      <c r="U28" s="159" t="str">
        <f>IF(COUNT(AB17:AB27)&gt;0,"Restrict" &amp; CHAR(10) &amp; "Below" &amp; CHAR(10) &amp; "LL",IF(AND(ISNUMBER(G28),ISNUMBER(G29),ISNUMBER(G30),ISNUMBER(G31)),IF(MIN(G28:G31)&lt;1,"LL" &amp;CHAR(10)&amp; "Only","Permits" &amp; CHAR(10) &amp; "OK"),"n/a"))</f>
        <v>n/a</v>
      </c>
      <c r="V28" s="160"/>
      <c r="W28" s="161"/>
      <c r="X28" s="88"/>
    </row>
    <row r="29" spans="1:30" s="28" customFormat="1" ht="12" customHeight="1" x14ac:dyDescent="0.3">
      <c r="A29" s="97"/>
      <c r="B29" s="146"/>
      <c r="C29" s="146"/>
      <c r="D29" s="158" t="s">
        <v>12</v>
      </c>
      <c r="E29" s="158"/>
      <c r="F29" s="158"/>
      <c r="G29" s="108"/>
      <c r="H29" s="78" t="s">
        <v>57</v>
      </c>
      <c r="I29" s="110"/>
      <c r="J29" s="110"/>
      <c r="K29" s="110"/>
      <c r="L29" s="110"/>
      <c r="M29" s="117"/>
      <c r="N29" s="118"/>
      <c r="O29" s="118"/>
      <c r="P29" s="118"/>
      <c r="Q29" s="118"/>
      <c r="R29" s="118"/>
      <c r="S29" s="118"/>
      <c r="T29" s="119"/>
      <c r="U29" s="162"/>
      <c r="V29" s="163"/>
      <c r="W29" s="164"/>
      <c r="X29" s="88"/>
      <c r="Y29" s="1"/>
      <c r="Z29" s="75"/>
      <c r="AA29" s="75"/>
      <c r="AB29" s="109"/>
      <c r="AC29" s="1"/>
      <c r="AD29" s="1"/>
    </row>
    <row r="30" spans="1:30" s="28" customFormat="1" ht="12" customHeight="1" x14ac:dyDescent="0.3">
      <c r="A30" s="97"/>
      <c r="B30" s="146"/>
      <c r="C30" s="146"/>
      <c r="D30" s="158" t="s">
        <v>13</v>
      </c>
      <c r="E30" s="158"/>
      <c r="F30" s="158"/>
      <c r="G30" s="108"/>
      <c r="H30" s="78" t="s">
        <v>57</v>
      </c>
      <c r="I30" s="110"/>
      <c r="J30" s="110"/>
      <c r="K30" s="110"/>
      <c r="L30" s="110"/>
      <c r="M30" s="117"/>
      <c r="N30" s="118"/>
      <c r="O30" s="118"/>
      <c r="P30" s="118"/>
      <c r="Q30" s="118"/>
      <c r="R30" s="118"/>
      <c r="S30" s="118"/>
      <c r="T30" s="119"/>
      <c r="U30" s="162"/>
      <c r="V30" s="163"/>
      <c r="W30" s="164"/>
      <c r="X30" s="88"/>
      <c r="Y30" s="1"/>
      <c r="Z30" s="101"/>
      <c r="AA30" s="101"/>
      <c r="AB30" s="1"/>
      <c r="AC30" s="1"/>
      <c r="AD30" s="1"/>
    </row>
    <row r="31" spans="1:30" s="28" customFormat="1" ht="12" customHeight="1" x14ac:dyDescent="0.3">
      <c r="A31" s="97"/>
      <c r="B31" s="146"/>
      <c r="C31" s="146"/>
      <c r="D31" s="158" t="s">
        <v>14</v>
      </c>
      <c r="E31" s="158"/>
      <c r="F31" s="158"/>
      <c r="G31" s="108"/>
      <c r="H31" s="78" t="s">
        <v>57</v>
      </c>
      <c r="I31" s="110"/>
      <c r="J31" s="110"/>
      <c r="K31" s="110"/>
      <c r="L31" s="110"/>
      <c r="M31" s="117"/>
      <c r="N31" s="118"/>
      <c r="O31" s="118"/>
      <c r="P31" s="118"/>
      <c r="Q31" s="118"/>
      <c r="R31" s="118"/>
      <c r="S31" s="118"/>
      <c r="T31" s="119"/>
      <c r="U31" s="165"/>
      <c r="V31" s="166"/>
      <c r="W31" s="167"/>
      <c r="X31" s="89"/>
      <c r="Z31" s="101"/>
      <c r="AA31" s="101"/>
    </row>
    <row r="32" spans="1:30" s="28" customFormat="1" ht="6" customHeight="1" x14ac:dyDescent="0.25">
      <c r="A32" s="97"/>
      <c r="G32" s="80"/>
      <c r="H32" s="82"/>
      <c r="I32" s="142"/>
      <c r="J32" s="142"/>
      <c r="K32" s="142"/>
      <c r="L32" s="142"/>
      <c r="M32" s="116"/>
      <c r="N32" s="116"/>
      <c r="O32" s="116"/>
      <c r="P32" s="116"/>
      <c r="Q32" s="116"/>
      <c r="R32" s="116"/>
      <c r="S32" s="116"/>
      <c r="T32" s="116"/>
      <c r="X32" s="89"/>
      <c r="Z32" s="34"/>
      <c r="AA32" s="34"/>
    </row>
    <row r="33" spans="1:30" s="28" customFormat="1" ht="12" customHeight="1" x14ac:dyDescent="0.3">
      <c r="A33" s="97"/>
      <c r="B33" s="212" t="s">
        <v>71</v>
      </c>
      <c r="C33" s="213"/>
      <c r="D33" s="158" t="s">
        <v>16</v>
      </c>
      <c r="E33" s="158"/>
      <c r="F33" s="158"/>
      <c r="G33" s="108"/>
      <c r="H33" s="78" t="s">
        <v>57</v>
      </c>
      <c r="I33" s="110"/>
      <c r="J33" s="110"/>
      <c r="K33" s="110"/>
      <c r="L33" s="110"/>
      <c r="M33" s="117"/>
      <c r="N33" s="118"/>
      <c r="O33" s="118"/>
      <c r="P33" s="118"/>
      <c r="Q33" s="118"/>
      <c r="R33" s="118"/>
      <c r="S33" s="118"/>
      <c r="T33" s="119"/>
      <c r="U33" s="179"/>
      <c r="V33" s="179"/>
      <c r="W33" s="179"/>
      <c r="X33" s="89"/>
      <c r="Z33" s="67"/>
      <c r="AA33" s="106"/>
    </row>
    <row r="34" spans="1:30" ht="12" customHeight="1" x14ac:dyDescent="0.3">
      <c r="A34" s="96"/>
      <c r="B34" s="214"/>
      <c r="C34" s="215"/>
      <c r="D34" s="158" t="s">
        <v>17</v>
      </c>
      <c r="E34" s="158"/>
      <c r="F34" s="158"/>
      <c r="G34" s="108"/>
      <c r="H34" s="78" t="s">
        <v>57</v>
      </c>
      <c r="I34" s="110"/>
      <c r="J34" s="110"/>
      <c r="K34" s="110"/>
      <c r="L34" s="110"/>
      <c r="M34" s="117"/>
      <c r="N34" s="118"/>
      <c r="O34" s="118"/>
      <c r="P34" s="118"/>
      <c r="Q34" s="118"/>
      <c r="R34" s="118"/>
      <c r="S34" s="118"/>
      <c r="T34" s="119"/>
      <c r="U34" s="179"/>
      <c r="V34" s="179"/>
      <c r="W34" s="179"/>
      <c r="X34" s="89"/>
      <c r="Y34" s="28"/>
      <c r="Z34" s="67"/>
      <c r="AA34" s="106"/>
      <c r="AB34" s="28"/>
      <c r="AC34" s="28"/>
      <c r="AD34" s="28"/>
    </row>
    <row r="35" spans="1:30" ht="6" customHeight="1" x14ac:dyDescent="0.2">
      <c r="A35" s="96"/>
      <c r="B35" s="2"/>
      <c r="C35" s="2"/>
      <c r="D35" s="62"/>
      <c r="E35" s="62"/>
      <c r="F35" s="62"/>
      <c r="G35" s="63"/>
      <c r="H35" s="63"/>
      <c r="I35" s="64"/>
      <c r="J35" s="64"/>
      <c r="K35" s="65"/>
      <c r="L35" s="65"/>
      <c r="M35" s="64"/>
      <c r="N35" s="64"/>
      <c r="O35" s="64"/>
      <c r="P35" s="64"/>
      <c r="Q35" s="64"/>
      <c r="R35" s="64"/>
      <c r="S35" s="64"/>
      <c r="T35" s="64"/>
      <c r="U35" s="66"/>
      <c r="V35" s="66"/>
      <c r="W35" s="66"/>
      <c r="X35" s="91"/>
      <c r="Y35" s="17"/>
      <c r="Z35" s="67"/>
      <c r="AA35" s="66"/>
    </row>
    <row r="36" spans="1:30" ht="12" customHeight="1" x14ac:dyDescent="0.2">
      <c r="A36" s="96"/>
      <c r="B36" s="1" t="s">
        <v>67</v>
      </c>
      <c r="D36" s="20"/>
      <c r="E36" s="20"/>
      <c r="F36" s="20"/>
      <c r="G36" s="21"/>
      <c r="H36" s="79"/>
      <c r="I36" s="21"/>
      <c r="J36" s="21"/>
      <c r="K36" s="21"/>
      <c r="L36" s="21"/>
      <c r="M36" s="21"/>
      <c r="N36" s="21"/>
      <c r="O36" s="21"/>
      <c r="P36" s="21"/>
      <c r="Q36" s="21"/>
      <c r="R36" s="21"/>
      <c r="S36" s="21"/>
      <c r="T36" s="21"/>
      <c r="U36" s="21"/>
      <c r="V36" s="21"/>
      <c r="W36" s="21"/>
      <c r="X36" s="88"/>
    </row>
    <row r="37" spans="1:30" ht="12" customHeight="1" x14ac:dyDescent="0.3">
      <c r="A37" s="96"/>
      <c r="B37" s="200"/>
      <c r="C37" s="201"/>
      <c r="D37" s="201"/>
      <c r="E37" s="201"/>
      <c r="F37" s="201"/>
      <c r="G37" s="201"/>
      <c r="H37" s="201"/>
      <c r="I37" s="201"/>
      <c r="J37" s="201"/>
      <c r="K37" s="201"/>
      <c r="L37" s="201"/>
      <c r="M37" s="201"/>
      <c r="N37" s="201"/>
      <c r="O37" s="201"/>
      <c r="P37" s="201"/>
      <c r="Q37" s="201"/>
      <c r="R37" s="201"/>
      <c r="S37" s="201"/>
      <c r="T37" s="201"/>
      <c r="U37" s="201"/>
      <c r="V37" s="201"/>
      <c r="W37" s="202"/>
      <c r="X37" s="88"/>
    </row>
    <row r="38" spans="1:30" s="28" customFormat="1" ht="12" customHeight="1" x14ac:dyDescent="0.3">
      <c r="A38" s="97"/>
      <c r="B38" s="203"/>
      <c r="C38" s="204"/>
      <c r="D38" s="204"/>
      <c r="E38" s="204"/>
      <c r="F38" s="204"/>
      <c r="G38" s="204"/>
      <c r="H38" s="204"/>
      <c r="I38" s="204"/>
      <c r="J38" s="204"/>
      <c r="K38" s="204"/>
      <c r="L38" s="204"/>
      <c r="M38" s="204"/>
      <c r="N38" s="204"/>
      <c r="O38" s="204"/>
      <c r="P38" s="204"/>
      <c r="Q38" s="204"/>
      <c r="R38" s="204"/>
      <c r="S38" s="204"/>
      <c r="T38" s="204"/>
      <c r="U38" s="204"/>
      <c r="V38" s="204"/>
      <c r="W38" s="205"/>
      <c r="X38" s="89"/>
    </row>
    <row r="39" spans="1:30" s="28" customFormat="1" ht="12" customHeight="1" x14ac:dyDescent="0.3">
      <c r="A39" s="97"/>
      <c r="B39" s="203"/>
      <c r="C39" s="204"/>
      <c r="D39" s="204"/>
      <c r="E39" s="204"/>
      <c r="F39" s="204"/>
      <c r="G39" s="204"/>
      <c r="H39" s="204"/>
      <c r="I39" s="204"/>
      <c r="J39" s="204"/>
      <c r="K39" s="204"/>
      <c r="L39" s="204"/>
      <c r="M39" s="204"/>
      <c r="N39" s="204"/>
      <c r="O39" s="204"/>
      <c r="P39" s="204"/>
      <c r="Q39" s="204"/>
      <c r="R39" s="204"/>
      <c r="S39" s="204"/>
      <c r="T39" s="204"/>
      <c r="U39" s="204"/>
      <c r="V39" s="204"/>
      <c r="W39" s="205"/>
      <c r="X39" s="89"/>
    </row>
    <row r="40" spans="1:30" s="28" customFormat="1" ht="12" customHeight="1" x14ac:dyDescent="0.3">
      <c r="A40" s="97"/>
      <c r="B40" s="203"/>
      <c r="C40" s="204"/>
      <c r="D40" s="204"/>
      <c r="E40" s="204"/>
      <c r="F40" s="204"/>
      <c r="G40" s="204"/>
      <c r="H40" s="204"/>
      <c r="I40" s="204"/>
      <c r="J40" s="204"/>
      <c r="K40" s="204"/>
      <c r="L40" s="204"/>
      <c r="M40" s="204"/>
      <c r="N40" s="204"/>
      <c r="O40" s="204"/>
      <c r="P40" s="204"/>
      <c r="Q40" s="204"/>
      <c r="R40" s="204"/>
      <c r="S40" s="204"/>
      <c r="T40" s="204"/>
      <c r="U40" s="204"/>
      <c r="V40" s="204"/>
      <c r="W40" s="205"/>
      <c r="X40" s="89"/>
    </row>
    <row r="41" spans="1:30" s="28" customFormat="1" ht="12" customHeight="1" x14ac:dyDescent="0.3">
      <c r="A41" s="97"/>
      <c r="B41" s="206"/>
      <c r="C41" s="207"/>
      <c r="D41" s="207"/>
      <c r="E41" s="207"/>
      <c r="F41" s="207"/>
      <c r="G41" s="207"/>
      <c r="H41" s="207"/>
      <c r="I41" s="207"/>
      <c r="J41" s="207"/>
      <c r="K41" s="207"/>
      <c r="L41" s="207"/>
      <c r="M41" s="207"/>
      <c r="N41" s="207"/>
      <c r="O41" s="207"/>
      <c r="P41" s="207"/>
      <c r="Q41" s="207"/>
      <c r="R41" s="207"/>
      <c r="S41" s="207"/>
      <c r="T41" s="207"/>
      <c r="U41" s="207"/>
      <c r="V41" s="207"/>
      <c r="W41" s="208"/>
      <c r="X41" s="89"/>
    </row>
    <row r="42" spans="1:30" s="28" customFormat="1" ht="6" customHeight="1" x14ac:dyDescent="0.3">
      <c r="A42" s="97"/>
      <c r="B42" s="9"/>
      <c r="C42" s="9"/>
      <c r="D42" s="22"/>
      <c r="E42" s="22"/>
      <c r="X42" s="89"/>
    </row>
    <row r="43" spans="1:30" ht="12" customHeight="1" x14ac:dyDescent="0.2">
      <c r="A43" s="96"/>
      <c r="B43" s="2" t="s">
        <v>37</v>
      </c>
      <c r="C43" s="2"/>
      <c r="D43" s="2"/>
      <c r="E43" s="2"/>
      <c r="F43" s="2"/>
      <c r="G43" s="21"/>
      <c r="H43" s="21"/>
      <c r="I43" s="21"/>
      <c r="J43" s="21"/>
      <c r="K43" s="21"/>
      <c r="L43" s="21"/>
      <c r="M43" s="21"/>
      <c r="N43" s="21"/>
      <c r="O43" s="21"/>
      <c r="P43" s="21"/>
      <c r="Q43" s="21"/>
      <c r="U43" s="18"/>
      <c r="V43" s="18"/>
      <c r="X43" s="91"/>
      <c r="Y43" s="17"/>
    </row>
    <row r="44" spans="1:30" ht="12" customHeight="1" x14ac:dyDescent="0.3">
      <c r="A44" s="96"/>
      <c r="B44" s="29"/>
      <c r="C44" s="30"/>
      <c r="D44" s="60" t="s">
        <v>42</v>
      </c>
      <c r="E44" s="103"/>
      <c r="F44" s="105" t="s">
        <v>43</v>
      </c>
      <c r="G44" s="55"/>
      <c r="H44" s="55"/>
      <c r="I44" s="55"/>
      <c r="J44" s="104"/>
      <c r="K44" s="60" t="s">
        <v>38</v>
      </c>
      <c r="L44" s="114" t="s">
        <v>40</v>
      </c>
      <c r="M44" s="114"/>
      <c r="N44" s="114"/>
      <c r="O44" s="114"/>
      <c r="P44" s="114"/>
      <c r="Q44" s="114"/>
      <c r="R44" s="114"/>
      <c r="S44" s="114"/>
      <c r="T44" s="114"/>
      <c r="U44" s="114"/>
      <c r="V44" s="114"/>
      <c r="W44" s="115"/>
      <c r="X44" s="88"/>
    </row>
    <row r="45" spans="1:30" ht="12" customHeight="1" x14ac:dyDescent="0.3">
      <c r="A45" s="96"/>
      <c r="B45" s="26"/>
      <c r="C45" s="4"/>
      <c r="D45" s="13" t="s">
        <v>44</v>
      </c>
      <c r="E45" s="196" t="s">
        <v>41</v>
      </c>
      <c r="F45" s="196"/>
      <c r="G45" s="196"/>
      <c r="H45" s="196"/>
      <c r="I45" s="196"/>
      <c r="J45" s="196"/>
      <c r="K45" s="196"/>
      <c r="L45" s="196"/>
      <c r="M45" s="196"/>
      <c r="N45" s="196"/>
      <c r="O45" s="196"/>
      <c r="P45" s="196"/>
      <c r="Q45" s="196"/>
      <c r="R45" s="196"/>
      <c r="S45" s="196"/>
      <c r="T45" s="196"/>
      <c r="U45" s="196"/>
      <c r="V45" s="196"/>
      <c r="W45" s="197"/>
      <c r="X45" s="88"/>
    </row>
    <row r="46" spans="1:30" ht="12" customHeight="1" x14ac:dyDescent="0.3">
      <c r="A46" s="96"/>
      <c r="B46" s="31"/>
      <c r="C46" s="14"/>
      <c r="D46" s="61"/>
      <c r="E46" s="198"/>
      <c r="F46" s="198"/>
      <c r="G46" s="198"/>
      <c r="H46" s="198"/>
      <c r="I46" s="198"/>
      <c r="J46" s="198"/>
      <c r="K46" s="198"/>
      <c r="L46" s="198"/>
      <c r="M46" s="198"/>
      <c r="N46" s="198"/>
      <c r="O46" s="198"/>
      <c r="P46" s="198"/>
      <c r="Q46" s="198"/>
      <c r="R46" s="198"/>
      <c r="S46" s="198"/>
      <c r="T46" s="198"/>
      <c r="U46" s="198"/>
      <c r="V46" s="198"/>
      <c r="W46" s="199"/>
      <c r="X46" s="88"/>
    </row>
    <row r="47" spans="1:30" ht="6" customHeight="1" x14ac:dyDescent="0.3">
      <c r="A47" s="96"/>
      <c r="X47" s="88"/>
    </row>
    <row r="48" spans="1:30" ht="12" customHeight="1" x14ac:dyDescent="0.3">
      <c r="A48" s="96"/>
      <c r="B48" s="191" t="s">
        <v>52</v>
      </c>
      <c r="C48" s="192"/>
      <c r="D48" s="192"/>
      <c r="E48" s="192"/>
      <c r="F48" s="192"/>
      <c r="G48" s="192"/>
      <c r="H48" s="192"/>
      <c r="I48" s="192"/>
      <c r="J48" s="192"/>
      <c r="K48" s="192"/>
      <c r="L48" s="192"/>
      <c r="M48" s="192"/>
      <c r="N48" s="192"/>
      <c r="O48" s="193"/>
      <c r="Q48" s="142"/>
      <c r="R48" s="142"/>
      <c r="S48" s="142"/>
      <c r="T48" s="142"/>
      <c r="U48" s="142"/>
      <c r="V48" s="142"/>
      <c r="W48" s="142"/>
      <c r="X48" s="88"/>
      <c r="Z48" s="120"/>
      <c r="AA48" s="120"/>
      <c r="AB48" s="120"/>
    </row>
    <row r="49" spans="1:38" ht="11.25" customHeight="1" x14ac:dyDescent="0.3">
      <c r="A49" s="96"/>
      <c r="B49" s="194" t="s">
        <v>51</v>
      </c>
      <c r="C49" s="142"/>
      <c r="D49" s="142"/>
      <c r="E49" s="142"/>
      <c r="F49" s="142"/>
      <c r="G49" s="142"/>
      <c r="H49" s="142"/>
      <c r="I49" s="142"/>
      <c r="J49" s="142"/>
      <c r="K49" s="142"/>
      <c r="L49" s="142"/>
      <c r="M49" s="142"/>
      <c r="N49" s="142"/>
      <c r="O49" s="195"/>
      <c r="Q49" s="142"/>
      <c r="R49" s="142"/>
      <c r="S49" s="142"/>
      <c r="T49" s="142"/>
      <c r="U49" s="142"/>
      <c r="V49" s="142"/>
      <c r="W49" s="142"/>
      <c r="X49" s="88"/>
      <c r="Z49" s="120"/>
      <c r="AA49" s="120"/>
      <c r="AB49" s="120"/>
    </row>
    <row r="50" spans="1:38" ht="12" customHeight="1" x14ac:dyDescent="0.3">
      <c r="A50" s="96"/>
      <c r="B50" s="53"/>
      <c r="C50" s="33"/>
      <c r="D50" s="30"/>
      <c r="E50" s="30"/>
      <c r="F50" s="54" t="s">
        <v>23</v>
      </c>
      <c r="G50" s="209"/>
      <c r="H50" s="209"/>
      <c r="I50" s="55" t="str">
        <f>IF(ISNUMBER(G50),"tons (" &amp; TEXT((39.75-G50)/39.75,"0%") &amp; " below legal)","")</f>
        <v/>
      </c>
      <c r="J50" s="55"/>
      <c r="K50" s="33"/>
      <c r="L50" s="33"/>
      <c r="M50" s="30"/>
      <c r="N50" s="30"/>
      <c r="O50" s="76"/>
      <c r="Q50" s="4"/>
      <c r="R50" s="178"/>
      <c r="S50" s="178"/>
      <c r="T50" s="75"/>
      <c r="U50" s="34"/>
      <c r="V50" s="34"/>
      <c r="W50" s="34"/>
      <c r="X50" s="88"/>
      <c r="Z50" s="101"/>
      <c r="AA50" s="102"/>
      <c r="AB50" s="102"/>
    </row>
    <row r="51" spans="1:38" ht="12" customHeight="1" x14ac:dyDescent="0.3">
      <c r="A51" s="96"/>
      <c r="B51" s="56"/>
      <c r="C51" s="34"/>
      <c r="D51" s="4"/>
      <c r="E51" s="4"/>
      <c r="F51" s="25" t="s">
        <v>24</v>
      </c>
      <c r="G51" s="210"/>
      <c r="H51" s="210"/>
      <c r="I51" s="22" t="str">
        <f>IF(ISNUMBER(G51),"tons (" &amp; TEXT((41-G51)/41,"0%") &amp; " below legal)","")</f>
        <v/>
      </c>
      <c r="J51" s="22"/>
      <c r="K51" s="34"/>
      <c r="L51" s="34"/>
      <c r="M51" s="4"/>
      <c r="N51" s="4"/>
      <c r="O51" s="77"/>
      <c r="Q51" s="4"/>
      <c r="R51" s="178"/>
      <c r="S51" s="178"/>
      <c r="T51" s="75"/>
      <c r="U51" s="34"/>
      <c r="V51" s="34"/>
      <c r="W51" s="34"/>
      <c r="X51" s="88"/>
      <c r="Z51" s="101"/>
      <c r="AA51" s="102"/>
      <c r="AB51" s="102"/>
    </row>
    <row r="52" spans="1:38" ht="12" customHeight="1" x14ac:dyDescent="0.3">
      <c r="A52" s="96"/>
      <c r="B52" s="57"/>
      <c r="C52" s="58"/>
      <c r="D52" s="14"/>
      <c r="E52" s="14"/>
      <c r="F52" s="32" t="s">
        <v>25</v>
      </c>
      <c r="G52" s="211"/>
      <c r="H52" s="211"/>
      <c r="I52" s="59" t="str">
        <f>IF(ISNUMBER(G52),"tons (" &amp; TEXT((41-G52)/41,"0%") &amp; " below legal)","")</f>
        <v/>
      </c>
      <c r="J52" s="59"/>
      <c r="K52" s="58"/>
      <c r="L52" s="58"/>
      <c r="M52" s="14"/>
      <c r="N52" s="14"/>
      <c r="O52" s="68"/>
      <c r="Q52" s="4"/>
      <c r="R52" s="178"/>
      <c r="S52" s="178"/>
      <c r="T52" s="75"/>
      <c r="U52" s="34"/>
      <c r="V52" s="34"/>
      <c r="W52" s="34"/>
      <c r="X52" s="88"/>
      <c r="Z52" s="101"/>
      <c r="AA52" s="102"/>
      <c r="AB52" s="102"/>
    </row>
    <row r="53" spans="1:38" ht="12" customHeight="1" x14ac:dyDescent="0.3">
      <c r="A53" s="96"/>
      <c r="B53" s="56"/>
      <c r="C53" s="34"/>
      <c r="D53" s="4"/>
      <c r="E53" s="4"/>
      <c r="F53" s="25" t="s">
        <v>26</v>
      </c>
      <c r="G53" s="209" t="s">
        <v>21</v>
      </c>
      <c r="H53" s="209"/>
      <c r="I53" s="34" t="s">
        <v>27</v>
      </c>
      <c r="J53" s="34"/>
      <c r="K53" s="34"/>
      <c r="L53" s="34"/>
      <c r="M53" s="4"/>
      <c r="N53" s="4"/>
      <c r="O53" s="77"/>
      <c r="Q53" s="38"/>
      <c r="R53" s="37"/>
      <c r="S53" s="37"/>
      <c r="T53" s="37"/>
      <c r="U53" s="34"/>
      <c r="V53" s="4"/>
      <c r="W53" s="4"/>
      <c r="X53" s="88"/>
      <c r="AG53" s="38"/>
    </row>
    <row r="54" spans="1:38" ht="12" customHeight="1" x14ac:dyDescent="0.3">
      <c r="A54" s="96"/>
      <c r="B54" s="57"/>
      <c r="C54" s="58"/>
      <c r="D54" s="14"/>
      <c r="E54" s="14"/>
      <c r="F54" s="32" t="s">
        <v>22</v>
      </c>
      <c r="G54" s="190"/>
      <c r="H54" s="190"/>
      <c r="I54" s="190"/>
      <c r="J54" s="190"/>
      <c r="K54" s="190"/>
      <c r="L54" s="190"/>
      <c r="M54" s="190"/>
      <c r="N54" s="190"/>
      <c r="O54" s="68"/>
      <c r="X54" s="88"/>
      <c r="AG54" s="38"/>
    </row>
    <row r="55" spans="1:38" ht="12" customHeight="1" x14ac:dyDescent="0.3">
      <c r="A55" s="96"/>
      <c r="N55" s="1"/>
      <c r="O55" s="21"/>
      <c r="P55" s="21"/>
      <c r="Q55" s="21"/>
      <c r="R55" s="21"/>
      <c r="S55" s="21"/>
      <c r="T55" s="21"/>
      <c r="U55" s="21"/>
      <c r="V55" s="21"/>
      <c r="W55" s="21"/>
      <c r="X55" s="92"/>
      <c r="Y55" s="21"/>
      <c r="AG55" s="35"/>
    </row>
    <row r="56" spans="1:38" ht="12" customHeight="1" x14ac:dyDescent="0.3">
      <c r="A56" s="96"/>
      <c r="B56" s="23" t="s">
        <v>31</v>
      </c>
      <c r="E56" s="186"/>
      <c r="F56" s="186"/>
      <c r="G56" s="186"/>
      <c r="H56" s="186"/>
      <c r="I56" s="186"/>
      <c r="J56" s="186"/>
      <c r="K56" s="186"/>
      <c r="L56" s="186"/>
      <c r="M56" s="186"/>
      <c r="N56" s="186"/>
      <c r="O56" s="186"/>
      <c r="P56" s="186"/>
      <c r="Q56" s="186"/>
      <c r="R56" s="186"/>
      <c r="S56" s="186"/>
      <c r="T56" s="186"/>
      <c r="U56" s="186"/>
      <c r="V56" s="186"/>
      <c r="W56" s="186"/>
      <c r="X56" s="92"/>
      <c r="Y56" s="21"/>
      <c r="AG56" s="35"/>
    </row>
    <row r="57" spans="1:38" ht="11.85" customHeight="1" x14ac:dyDescent="0.3">
      <c r="A57" s="96"/>
      <c r="B57" s="39"/>
      <c r="C57" s="42"/>
      <c r="D57" s="43"/>
      <c r="E57" s="43"/>
      <c r="F57" s="43"/>
      <c r="G57" s="44"/>
      <c r="H57" s="44"/>
      <c r="I57" s="44"/>
      <c r="J57" s="44"/>
      <c r="K57" s="44"/>
      <c r="L57" s="44"/>
      <c r="M57" s="44"/>
      <c r="N57" s="44"/>
      <c r="O57" s="44"/>
      <c r="P57" s="44"/>
      <c r="Q57" s="44"/>
      <c r="R57" s="44"/>
      <c r="S57" s="44"/>
      <c r="T57" s="44"/>
      <c r="U57" s="44"/>
      <c r="V57" s="44"/>
      <c r="W57" s="45"/>
      <c r="X57" s="92"/>
      <c r="Y57" s="21"/>
      <c r="AG57" s="35"/>
    </row>
    <row r="58" spans="1:38" x14ac:dyDescent="0.3">
      <c r="A58" s="96"/>
      <c r="B58" s="40"/>
      <c r="C58" s="4"/>
      <c r="D58" s="20"/>
      <c r="E58" s="20"/>
      <c r="F58" s="20"/>
      <c r="G58" s="21"/>
      <c r="H58" s="21"/>
      <c r="I58" s="21"/>
      <c r="J58" s="21"/>
      <c r="K58" s="21"/>
      <c r="L58" s="21"/>
      <c r="M58" s="21"/>
      <c r="N58" s="21"/>
      <c r="O58" s="21"/>
      <c r="P58" s="21"/>
      <c r="Q58" s="21"/>
      <c r="R58" s="21"/>
      <c r="S58" s="21"/>
      <c r="T58" s="21"/>
      <c r="U58" s="21"/>
      <c r="V58" s="21"/>
      <c r="W58" s="46"/>
      <c r="X58" s="92"/>
      <c r="Y58" s="21"/>
      <c r="AG58" s="35"/>
    </row>
    <row r="59" spans="1:38" x14ac:dyDescent="0.3">
      <c r="A59" s="96"/>
      <c r="B59" s="40"/>
      <c r="C59" s="4"/>
      <c r="D59" s="20"/>
      <c r="E59" s="20"/>
      <c r="F59" s="20"/>
      <c r="G59" s="21"/>
      <c r="H59" s="21"/>
      <c r="I59" s="21"/>
      <c r="J59" s="21"/>
      <c r="K59" s="21"/>
      <c r="L59" s="21"/>
      <c r="M59" s="21"/>
      <c r="N59" s="21"/>
      <c r="O59" s="21"/>
      <c r="P59" s="21"/>
      <c r="Q59" s="21"/>
      <c r="R59" s="21"/>
      <c r="S59" s="21"/>
      <c r="T59" s="21"/>
      <c r="U59" s="21"/>
      <c r="V59" s="21"/>
      <c r="W59" s="46"/>
      <c r="X59" s="92"/>
      <c r="Y59" s="21"/>
      <c r="AG59" s="4"/>
      <c r="AH59" s="13"/>
      <c r="AI59" s="19"/>
      <c r="AJ59" s="19"/>
      <c r="AK59" s="19"/>
      <c r="AL59" s="19"/>
    </row>
    <row r="60" spans="1:38" x14ac:dyDescent="0.3">
      <c r="A60" s="96"/>
      <c r="B60" s="40"/>
      <c r="C60" s="4"/>
      <c r="D60" s="20"/>
      <c r="E60" s="20"/>
      <c r="F60" s="20"/>
      <c r="G60" s="21"/>
      <c r="H60" s="21"/>
      <c r="I60" s="21"/>
      <c r="J60" s="21"/>
      <c r="K60" s="21"/>
      <c r="L60" s="21"/>
      <c r="M60" s="21"/>
      <c r="N60" s="21"/>
      <c r="O60" s="21"/>
      <c r="P60" s="21"/>
      <c r="Q60" s="21"/>
      <c r="R60" s="21"/>
      <c r="S60" s="21"/>
      <c r="T60" s="21"/>
      <c r="U60" s="21"/>
      <c r="V60" s="21"/>
      <c r="W60" s="46"/>
      <c r="X60" s="92"/>
      <c r="Y60" s="21"/>
    </row>
    <row r="61" spans="1:38" x14ac:dyDescent="0.3">
      <c r="A61" s="96"/>
      <c r="B61" s="40"/>
      <c r="C61" s="4"/>
      <c r="D61" s="20"/>
      <c r="E61" s="20"/>
      <c r="F61" s="20"/>
      <c r="G61" s="21"/>
      <c r="H61" s="21"/>
      <c r="I61" s="21"/>
      <c r="J61" s="21"/>
      <c r="K61" s="21"/>
      <c r="L61" s="21"/>
      <c r="M61" s="21"/>
      <c r="N61" s="21"/>
      <c r="O61" s="21"/>
      <c r="P61" s="21"/>
      <c r="Q61" s="21"/>
      <c r="R61" s="21"/>
      <c r="S61" s="21"/>
      <c r="T61" s="21"/>
      <c r="U61" s="21"/>
      <c r="V61" s="21"/>
      <c r="W61" s="46"/>
      <c r="X61" s="92"/>
      <c r="Y61" s="21"/>
    </row>
    <row r="62" spans="1:38" x14ac:dyDescent="0.3">
      <c r="A62" s="96"/>
      <c r="B62" s="40"/>
      <c r="C62" s="4"/>
      <c r="D62" s="21"/>
      <c r="E62" s="21"/>
      <c r="F62" s="21"/>
      <c r="G62" s="21"/>
      <c r="H62" s="21"/>
      <c r="I62" s="21"/>
      <c r="J62" s="21"/>
      <c r="K62" s="21"/>
      <c r="L62" s="21"/>
      <c r="M62" s="21"/>
      <c r="N62" s="21"/>
      <c r="O62" s="21"/>
      <c r="P62" s="21"/>
      <c r="Q62" s="21"/>
      <c r="R62" s="21"/>
      <c r="S62" s="21"/>
      <c r="T62" s="21"/>
      <c r="U62" s="21"/>
      <c r="V62" s="21"/>
      <c r="W62" s="46"/>
      <c r="X62" s="92"/>
      <c r="Y62" s="21"/>
    </row>
    <row r="63" spans="1:38" x14ac:dyDescent="0.3">
      <c r="A63" s="96"/>
      <c r="B63" s="40"/>
      <c r="C63" s="4"/>
      <c r="D63" s="4"/>
      <c r="E63" s="4"/>
      <c r="F63" s="4"/>
      <c r="G63" s="4"/>
      <c r="H63" s="4"/>
      <c r="I63" s="4"/>
      <c r="J63" s="4"/>
      <c r="K63" s="4"/>
      <c r="L63" s="4"/>
      <c r="M63" s="4"/>
      <c r="N63" s="4"/>
      <c r="O63" s="4"/>
      <c r="P63" s="4"/>
      <c r="Q63" s="4"/>
      <c r="R63" s="27"/>
      <c r="S63" s="27"/>
      <c r="T63" s="27"/>
      <c r="U63" s="27"/>
      <c r="V63" s="27"/>
      <c r="W63" s="47"/>
      <c r="X63" s="93"/>
      <c r="Y63" s="27"/>
    </row>
    <row r="64" spans="1:38" x14ac:dyDescent="0.3">
      <c r="A64" s="96"/>
      <c r="B64" s="40"/>
      <c r="C64" s="4"/>
      <c r="D64" s="4"/>
      <c r="E64" s="4"/>
      <c r="F64" s="4"/>
      <c r="G64" s="4"/>
      <c r="H64" s="4"/>
      <c r="I64" s="4"/>
      <c r="J64" s="4"/>
      <c r="K64" s="4"/>
      <c r="L64" s="4"/>
      <c r="M64" s="4"/>
      <c r="N64" s="4"/>
      <c r="O64" s="4"/>
      <c r="P64" s="4"/>
      <c r="Q64" s="4"/>
      <c r="R64" s="4"/>
      <c r="S64" s="4"/>
      <c r="T64" s="4"/>
      <c r="U64" s="4"/>
      <c r="V64" s="4"/>
      <c r="W64" s="48"/>
      <c r="X64" s="94"/>
      <c r="Y64" s="4"/>
    </row>
    <row r="65" spans="1:25" x14ac:dyDescent="0.3">
      <c r="A65" s="96"/>
      <c r="B65" s="40"/>
      <c r="C65" s="4"/>
      <c r="D65" s="4"/>
      <c r="E65" s="4"/>
      <c r="F65" s="4"/>
      <c r="G65" s="4"/>
      <c r="H65" s="4"/>
      <c r="J65" s="13" t="s">
        <v>19</v>
      </c>
      <c r="K65" s="14"/>
      <c r="L65" s="14"/>
      <c r="M65" s="14"/>
      <c r="N65" s="14"/>
      <c r="O65" s="14"/>
      <c r="P65" s="14"/>
      <c r="Q65" s="14"/>
      <c r="R65" s="14"/>
      <c r="S65" s="14"/>
      <c r="T65" s="4"/>
      <c r="U65" s="13" t="s">
        <v>20</v>
      </c>
      <c r="V65" s="14"/>
      <c r="W65" s="49"/>
      <c r="X65" s="94"/>
      <c r="Y65" s="4"/>
    </row>
    <row r="66" spans="1:25" x14ac:dyDescent="0.3">
      <c r="A66" s="96"/>
      <c r="B66" s="40"/>
      <c r="C66" s="4"/>
      <c r="D66" s="4"/>
      <c r="E66" s="4"/>
      <c r="F66" s="4"/>
      <c r="G66" s="4"/>
      <c r="H66" s="4"/>
      <c r="J66" s="13" t="s">
        <v>32</v>
      </c>
      <c r="K66" s="113"/>
      <c r="L66" s="113"/>
      <c r="M66" s="113"/>
      <c r="N66" s="113"/>
      <c r="O66" s="113"/>
      <c r="P66" s="113"/>
      <c r="Q66" s="113"/>
      <c r="R66" s="113"/>
      <c r="S66" s="113"/>
      <c r="T66" s="113"/>
      <c r="U66" s="113"/>
      <c r="V66" s="113"/>
      <c r="W66" s="188"/>
      <c r="X66" s="90"/>
      <c r="Y66" s="22"/>
    </row>
    <row r="67" spans="1:25" x14ac:dyDescent="0.3">
      <c r="A67" s="96"/>
      <c r="B67" s="40"/>
      <c r="C67" s="4"/>
      <c r="D67" s="4"/>
      <c r="E67" s="4"/>
      <c r="F67" s="4"/>
      <c r="G67" s="4"/>
      <c r="H67" s="4"/>
      <c r="J67" s="13" t="s">
        <v>33</v>
      </c>
      <c r="K67" s="113"/>
      <c r="L67" s="113"/>
      <c r="M67" s="113"/>
      <c r="N67" s="113"/>
      <c r="O67" s="113"/>
      <c r="P67" s="113"/>
      <c r="Q67" s="113"/>
      <c r="R67" s="113"/>
      <c r="S67" s="113"/>
      <c r="T67" s="113"/>
      <c r="U67" s="113"/>
      <c r="V67" s="113"/>
      <c r="W67" s="188"/>
      <c r="X67" s="90"/>
      <c r="Y67" s="22"/>
    </row>
    <row r="68" spans="1:25" x14ac:dyDescent="0.3">
      <c r="A68" s="96"/>
      <c r="B68" s="41"/>
      <c r="C68" s="50"/>
      <c r="D68" s="51" t="s">
        <v>45</v>
      </c>
      <c r="E68" s="187"/>
      <c r="F68" s="187"/>
      <c r="G68" s="50"/>
      <c r="H68" s="50"/>
      <c r="I68" s="50"/>
      <c r="J68" s="52" t="s">
        <v>34</v>
      </c>
      <c r="K68" s="186"/>
      <c r="L68" s="186"/>
      <c r="M68" s="186"/>
      <c r="N68" s="186"/>
      <c r="O68" s="186"/>
      <c r="P68" s="186"/>
      <c r="Q68" s="186"/>
      <c r="R68" s="186"/>
      <c r="S68" s="186"/>
      <c r="T68" s="186"/>
      <c r="U68" s="186"/>
      <c r="V68" s="186"/>
      <c r="W68" s="189"/>
      <c r="X68" s="90"/>
      <c r="Y68" s="22"/>
    </row>
    <row r="69" spans="1:25" ht="18.75" customHeight="1" x14ac:dyDescent="0.3">
      <c r="A69" s="84"/>
      <c r="B69" s="83"/>
      <c r="C69" s="83"/>
      <c r="D69" s="83"/>
      <c r="E69" s="83"/>
      <c r="F69" s="83"/>
      <c r="G69" s="83"/>
      <c r="H69" s="83"/>
      <c r="I69" s="99"/>
      <c r="J69" s="99"/>
      <c r="K69" s="99"/>
      <c r="L69" s="99"/>
      <c r="M69" s="99"/>
      <c r="N69" s="100"/>
      <c r="O69" s="99"/>
      <c r="P69" s="99"/>
      <c r="Q69" s="99"/>
      <c r="R69" s="99"/>
      <c r="S69" s="99"/>
      <c r="T69" s="99"/>
      <c r="U69" s="99"/>
      <c r="V69" s="99"/>
      <c r="W69" s="99"/>
      <c r="X69" s="98"/>
      <c r="Y69" s="4"/>
    </row>
    <row r="70" spans="1:25" ht="12.75" customHeight="1" x14ac:dyDescent="0.3"/>
    <row r="71" spans="1:25" ht="12.75" customHeight="1" x14ac:dyDescent="0.3">
      <c r="B71" s="16" t="s">
        <v>29</v>
      </c>
    </row>
    <row r="72" spans="1:25" ht="12.75" customHeight="1" x14ac:dyDescent="0.3">
      <c r="B72" s="12" t="s">
        <v>72</v>
      </c>
    </row>
    <row r="73" spans="1:25" ht="12.75" customHeight="1" x14ac:dyDescent="0.3">
      <c r="B73" s="12" t="s">
        <v>73</v>
      </c>
    </row>
    <row r="74" spans="1:25" ht="12.75" customHeight="1" x14ac:dyDescent="0.3">
      <c r="B74" s="12" t="s">
        <v>74</v>
      </c>
    </row>
    <row r="75" spans="1:25" ht="12.75" customHeight="1" x14ac:dyDescent="0.3">
      <c r="B75" s="12" t="s">
        <v>75</v>
      </c>
    </row>
    <row r="76" spans="1:25" x14ac:dyDescent="0.3">
      <c r="B76" s="12" t="s">
        <v>76</v>
      </c>
    </row>
    <row r="77" spans="1:25" x14ac:dyDescent="0.3">
      <c r="B77" s="12" t="s">
        <v>77</v>
      </c>
    </row>
    <row r="78" spans="1:25" x14ac:dyDescent="0.3">
      <c r="B78" s="12" t="s">
        <v>78</v>
      </c>
    </row>
    <row r="80" spans="1:25" x14ac:dyDescent="0.3">
      <c r="B80" s="16" t="s">
        <v>30</v>
      </c>
    </row>
    <row r="81" spans="2:2" x14ac:dyDescent="0.3">
      <c r="B81" s="12" t="s">
        <v>95</v>
      </c>
    </row>
    <row r="82" spans="2:2" x14ac:dyDescent="0.3">
      <c r="B82" s="12" t="s">
        <v>96</v>
      </c>
    </row>
    <row r="83" spans="2:2" x14ac:dyDescent="0.3">
      <c r="B83" s="12" t="s">
        <v>97</v>
      </c>
    </row>
    <row r="84" spans="2:2" x14ac:dyDescent="0.3">
      <c r="B84" s="12" t="s">
        <v>98</v>
      </c>
    </row>
    <row r="86" spans="2:2" x14ac:dyDescent="0.3">
      <c r="B86" s="16" t="s">
        <v>39</v>
      </c>
    </row>
    <row r="87" spans="2:2" x14ac:dyDescent="0.3">
      <c r="B87" s="12" t="s">
        <v>40</v>
      </c>
    </row>
    <row r="88" spans="2:2" x14ac:dyDescent="0.3">
      <c r="B88" s="12" t="s">
        <v>79</v>
      </c>
    </row>
    <row r="89" spans="2:2" x14ac:dyDescent="0.3">
      <c r="B89" s="12" t="s">
        <v>80</v>
      </c>
    </row>
    <row r="90" spans="2:2" x14ac:dyDescent="0.3">
      <c r="B90" s="12" t="s">
        <v>81</v>
      </c>
    </row>
    <row r="91" spans="2:2" x14ac:dyDescent="0.3">
      <c r="B91" s="12" t="s">
        <v>82</v>
      </c>
    </row>
    <row r="92" spans="2:2" x14ac:dyDescent="0.3">
      <c r="B92" s="12" t="s">
        <v>83</v>
      </c>
    </row>
    <row r="93" spans="2:2" x14ac:dyDescent="0.3">
      <c r="B93" s="12" t="s">
        <v>84</v>
      </c>
    </row>
    <row r="94" spans="2:2" x14ac:dyDescent="0.3">
      <c r="B94" s="12" t="s">
        <v>85</v>
      </c>
    </row>
    <row r="95" spans="2:2" x14ac:dyDescent="0.3">
      <c r="B95" s="12" t="s">
        <v>86</v>
      </c>
    </row>
    <row r="96" spans="2:2" x14ac:dyDescent="0.3">
      <c r="B96" s="12" t="s">
        <v>87</v>
      </c>
    </row>
    <row r="97" spans="2:2" x14ac:dyDescent="0.3">
      <c r="B97" s="12" t="s">
        <v>88</v>
      </c>
    </row>
    <row r="98" spans="2:2" x14ac:dyDescent="0.3">
      <c r="B98" s="12" t="s">
        <v>89</v>
      </c>
    </row>
    <row r="99" spans="2:2" x14ac:dyDescent="0.3">
      <c r="B99" s="12" t="s">
        <v>90</v>
      </c>
    </row>
    <row r="100" spans="2:2" x14ac:dyDescent="0.3">
      <c r="B100" s="12" t="s">
        <v>91</v>
      </c>
    </row>
    <row r="101" spans="2:2" x14ac:dyDescent="0.3">
      <c r="B101" s="12" t="s">
        <v>92</v>
      </c>
    </row>
    <row r="102" spans="2:2" x14ac:dyDescent="0.3">
      <c r="B102" s="12" t="s">
        <v>93</v>
      </c>
    </row>
    <row r="103" spans="2:2" x14ac:dyDescent="0.3">
      <c r="B103" s="12" t="s">
        <v>94</v>
      </c>
    </row>
    <row r="105" spans="2:2" x14ac:dyDescent="0.3">
      <c r="B105" s="16" t="s">
        <v>99</v>
      </c>
    </row>
    <row r="106" spans="2:2" x14ac:dyDescent="0.3">
      <c r="B106" s="107" t="s">
        <v>100</v>
      </c>
    </row>
    <row r="107" spans="2:2" x14ac:dyDescent="0.3">
      <c r="B107" s="107" t="s">
        <v>101</v>
      </c>
    </row>
    <row r="108" spans="2:2" x14ac:dyDescent="0.3">
      <c r="B108" s="107" t="s">
        <v>102</v>
      </c>
    </row>
    <row r="109" spans="2:2" x14ac:dyDescent="0.3">
      <c r="B109" s="107" t="s">
        <v>103</v>
      </c>
    </row>
    <row r="110" spans="2:2" x14ac:dyDescent="0.3">
      <c r="B110" s="107" t="s">
        <v>104</v>
      </c>
    </row>
    <row r="111" spans="2:2" x14ac:dyDescent="0.3">
      <c r="B111" s="107" t="s">
        <v>105</v>
      </c>
    </row>
    <row r="112" spans="2:2" x14ac:dyDescent="0.3">
      <c r="B112" s="107" t="s">
        <v>106</v>
      </c>
    </row>
    <row r="113" spans="2:2" x14ac:dyDescent="0.3">
      <c r="B113" s="107" t="s">
        <v>107</v>
      </c>
    </row>
  </sheetData>
  <sheetProtection sheet="1" objects="1" scenarios="1" selectLockedCells="1"/>
  <mergeCells count="112">
    <mergeCell ref="E56:W56"/>
    <mergeCell ref="E68:F68"/>
    <mergeCell ref="K66:W66"/>
    <mergeCell ref="K67:W67"/>
    <mergeCell ref="K68:W68"/>
    <mergeCell ref="D25:F25"/>
    <mergeCell ref="D26:F26"/>
    <mergeCell ref="D27:F27"/>
    <mergeCell ref="D28:F28"/>
    <mergeCell ref="G54:N54"/>
    <mergeCell ref="B48:O48"/>
    <mergeCell ref="B49:O49"/>
    <mergeCell ref="E45:W46"/>
    <mergeCell ref="R51:S51"/>
    <mergeCell ref="R52:S52"/>
    <mergeCell ref="B37:W41"/>
    <mergeCell ref="G50:H50"/>
    <mergeCell ref="G51:H51"/>
    <mergeCell ref="G52:H52"/>
    <mergeCell ref="G53:H53"/>
    <mergeCell ref="B33:C34"/>
    <mergeCell ref="M34:T34"/>
    <mergeCell ref="M29:T29"/>
    <mergeCell ref="U26:W26"/>
    <mergeCell ref="U4:W4"/>
    <mergeCell ref="R50:S50"/>
    <mergeCell ref="AB48:AB49"/>
    <mergeCell ref="Q48:W48"/>
    <mergeCell ref="Q49:W49"/>
    <mergeCell ref="U33:W33"/>
    <mergeCell ref="U34:W34"/>
    <mergeCell ref="D33:F33"/>
    <mergeCell ref="D34:F34"/>
    <mergeCell ref="D17:F17"/>
    <mergeCell ref="D18:F18"/>
    <mergeCell ref="D19:F19"/>
    <mergeCell ref="F7:O7"/>
    <mergeCell ref="I17:L17"/>
    <mergeCell ref="I18:L18"/>
    <mergeCell ref="I19:L19"/>
    <mergeCell ref="I20:L20"/>
    <mergeCell ref="V10:W10"/>
    <mergeCell ref="D12:F13"/>
    <mergeCell ref="D14:F14"/>
    <mergeCell ref="D15:F15"/>
    <mergeCell ref="U24:W24"/>
    <mergeCell ref="U25:W25"/>
    <mergeCell ref="B17:B27"/>
    <mergeCell ref="B28:C31"/>
    <mergeCell ref="C24:C27"/>
    <mergeCell ref="C17:C23"/>
    <mergeCell ref="B14:C15"/>
    <mergeCell ref="U14:W15"/>
    <mergeCell ref="I31:L31"/>
    <mergeCell ref="D20:F20"/>
    <mergeCell ref="D21:F21"/>
    <mergeCell ref="D22:F22"/>
    <mergeCell ref="D23:F23"/>
    <mergeCell ref="D24:F24"/>
    <mergeCell ref="D29:F29"/>
    <mergeCell ref="D30:F30"/>
    <mergeCell ref="D31:F31"/>
    <mergeCell ref="U28:W31"/>
    <mergeCell ref="U17:W23"/>
    <mergeCell ref="M27:T27"/>
    <mergeCell ref="AA48:AA49"/>
    <mergeCell ref="I12:L12"/>
    <mergeCell ref="I13:L13"/>
    <mergeCell ref="I14:L14"/>
    <mergeCell ref="I15:L15"/>
    <mergeCell ref="M12:T12"/>
    <mergeCell ref="M13:T13"/>
    <mergeCell ref="M14:T14"/>
    <mergeCell ref="M15:T15"/>
    <mergeCell ref="M17:T17"/>
    <mergeCell ref="M18:T18"/>
    <mergeCell ref="M19:T19"/>
    <mergeCell ref="M20:T20"/>
    <mergeCell ref="M21:T21"/>
    <mergeCell ref="I34:L34"/>
    <mergeCell ref="M31:T31"/>
    <mergeCell ref="U12:W12"/>
    <mergeCell ref="U13:W13"/>
    <mergeCell ref="U27:W27"/>
    <mergeCell ref="M33:T33"/>
    <mergeCell ref="I32:L32"/>
    <mergeCell ref="I33:L33"/>
    <mergeCell ref="Z48:Z49"/>
    <mergeCell ref="I21:L21"/>
    <mergeCell ref="U3:W3"/>
    <mergeCell ref="U5:W5"/>
    <mergeCell ref="F8:K8"/>
    <mergeCell ref="L44:W44"/>
    <mergeCell ref="M32:T32"/>
    <mergeCell ref="M25:T25"/>
    <mergeCell ref="M26:T26"/>
    <mergeCell ref="M30:T30"/>
    <mergeCell ref="I22:L22"/>
    <mergeCell ref="I23:L23"/>
    <mergeCell ref="I24:L24"/>
    <mergeCell ref="I25:L25"/>
    <mergeCell ref="I26:L26"/>
    <mergeCell ref="I27:L27"/>
    <mergeCell ref="I28:L28"/>
    <mergeCell ref="M28:T28"/>
    <mergeCell ref="M22:T22"/>
    <mergeCell ref="M23:T23"/>
    <mergeCell ref="M24:T24"/>
    <mergeCell ref="I29:L29"/>
    <mergeCell ref="I30:L30"/>
    <mergeCell ref="G12:H12"/>
    <mergeCell ref="G13:H13"/>
  </mergeCells>
  <conditionalFormatting sqref="U5">
    <cfRule type="expression" dxfId="0" priority="3">
      <formula>U4="Initial Load Rating"</formula>
    </cfRule>
  </conditionalFormatting>
  <dataValidations count="7">
    <dataValidation type="list" allowBlank="1" showInputMessage="1" showErrorMessage="1" sqref="U4">
      <formula1>"Initial Load Rating, Rerating"</formula1>
    </dataValidation>
    <dataValidation type="list" allowBlank="1" showInputMessage="1" showErrorMessage="1" sqref="G53">
      <formula1>"Yes,No"</formula1>
    </dataValidation>
    <dataValidation type="list" allowBlank="1" showInputMessage="1" showErrorMessage="1" sqref="F44">
      <formula1>"Months, Days"</formula1>
    </dataValidation>
    <dataValidation type="list" allowBlank="1" showInputMessage="1" showErrorMessage="1" sqref="F7">
      <formula1>$B$72:$B$78</formula1>
    </dataValidation>
    <dataValidation type="list" allowBlank="1" showInputMessage="1" showErrorMessage="1" sqref="F8">
      <formula1>$B$81:$B$84</formula1>
    </dataValidation>
    <dataValidation type="list" allowBlank="1" showInputMessage="1" showErrorMessage="1" sqref="L44">
      <formula1>$B$87:$B$103</formula1>
    </dataValidation>
    <dataValidation type="list" allowBlank="1" showInputMessage="1" showErrorMessage="1" sqref="G54:N54">
      <formula1>$B$106:$B$113</formula1>
    </dataValidation>
  </dataValidations>
  <printOptions horizontalCentered="1"/>
  <pageMargins left="0.25" right="0.25" top="0.25" bottom="0.35" header="0.25" footer="0.15"/>
  <pageSetup orientation="portrait" r:id="rId1"/>
  <headerFooter>
    <oddFooter>&amp;L&amp;8Printed &amp;D&amp;R&amp;8BBS 2795 (Rev.09/20/17)</oddFooter>
  </headerFooter>
  <drawing r:id="rId2"/>
  <legacyDrawing r:id="rId3"/>
  <controls>
    <mc:AlternateContent xmlns:mc="http://schemas.openxmlformats.org/markup-compatibility/2006">
      <mc:Choice Requires="x14">
        <control shapeId="1044" r:id="rId4" name="CheckBox9">
          <controlPr autoLine="0" r:id="rId5">
            <anchor moveWithCells="1">
              <from>
                <xdr:col>3</xdr:col>
                <xdr:colOff>30480</xdr:colOff>
                <xdr:row>8</xdr:row>
                <xdr:rowOff>68580</xdr:rowOff>
              </from>
              <to>
                <xdr:col>9</xdr:col>
                <xdr:colOff>7620</xdr:colOff>
                <xdr:row>10</xdr:row>
                <xdr:rowOff>38100</xdr:rowOff>
              </to>
            </anchor>
          </controlPr>
        </control>
      </mc:Choice>
      <mc:Fallback>
        <control shapeId="1044" r:id="rId4" name="CheckBox9"/>
      </mc:Fallback>
    </mc:AlternateContent>
    <mc:AlternateContent xmlns:mc="http://schemas.openxmlformats.org/markup-compatibility/2006">
      <mc:Choice Requires="x14">
        <control shapeId="1038" r:id="rId6" name="CheckBox8">
          <controlPr autoLine="0" r:id="rId7">
            <anchor moveWithCells="1">
              <from>
                <xdr:col>11</xdr:col>
                <xdr:colOff>68580</xdr:colOff>
                <xdr:row>8</xdr:row>
                <xdr:rowOff>68580</xdr:rowOff>
              </from>
              <to>
                <xdr:col>14</xdr:col>
                <xdr:colOff>205740</xdr:colOff>
                <xdr:row>10</xdr:row>
                <xdr:rowOff>45720</xdr:rowOff>
              </to>
            </anchor>
          </controlPr>
        </control>
      </mc:Choice>
      <mc:Fallback>
        <control shapeId="1038" r:id="rId6" name="CheckBox8"/>
      </mc:Fallback>
    </mc:AlternateContent>
    <mc:AlternateContent xmlns:mc="http://schemas.openxmlformats.org/markup-compatibility/2006">
      <mc:Choice Requires="x14">
        <control shapeId="1037" r:id="rId8" name="CheckBox7">
          <controlPr autoLine="0" r:id="rId9">
            <anchor moveWithCells="1">
              <from>
                <xdr:col>11</xdr:col>
                <xdr:colOff>76200</xdr:colOff>
                <xdr:row>7</xdr:row>
                <xdr:rowOff>38100</xdr:rowOff>
              </from>
              <to>
                <xdr:col>14</xdr:col>
                <xdr:colOff>129540</xdr:colOff>
                <xdr:row>9</xdr:row>
                <xdr:rowOff>7620</xdr:rowOff>
              </to>
            </anchor>
          </controlPr>
        </control>
      </mc:Choice>
      <mc:Fallback>
        <control shapeId="1037" r:id="rId8" name="CheckBox7"/>
      </mc:Fallback>
    </mc:AlternateContent>
    <mc:AlternateContent xmlns:mc="http://schemas.openxmlformats.org/markup-compatibility/2006">
      <mc:Choice Requires="x14">
        <control shapeId="1036" r:id="rId10" name="CheckBox6">
          <controlPr autoLine="0" r:id="rId11">
            <anchor moveWithCells="1">
              <from>
                <xdr:col>15</xdr:col>
                <xdr:colOff>76200</xdr:colOff>
                <xdr:row>8</xdr:row>
                <xdr:rowOff>68580</xdr:rowOff>
              </from>
              <to>
                <xdr:col>17</xdr:col>
                <xdr:colOff>373380</xdr:colOff>
                <xdr:row>10</xdr:row>
                <xdr:rowOff>38100</xdr:rowOff>
              </to>
            </anchor>
          </controlPr>
        </control>
      </mc:Choice>
      <mc:Fallback>
        <control shapeId="1036" r:id="rId10" name="CheckBox6"/>
      </mc:Fallback>
    </mc:AlternateContent>
    <mc:AlternateContent xmlns:mc="http://schemas.openxmlformats.org/markup-compatibility/2006">
      <mc:Choice Requires="x14">
        <control shapeId="1031" r:id="rId12" name="CheckBox1">
          <controlPr autoLine="0" r:id="rId13">
            <anchor moveWithCells="1">
              <from>
                <xdr:col>18</xdr:col>
                <xdr:colOff>45720</xdr:colOff>
                <xdr:row>6</xdr:row>
                <xdr:rowOff>30480</xdr:rowOff>
              </from>
              <to>
                <xdr:col>22</xdr:col>
                <xdr:colOff>342900</xdr:colOff>
                <xdr:row>7</xdr:row>
                <xdr:rowOff>76200</xdr:rowOff>
              </to>
            </anchor>
          </controlPr>
        </control>
      </mc:Choice>
      <mc:Fallback>
        <control shapeId="1031" r:id="rId12" name="CheckBox1"/>
      </mc:Fallback>
    </mc:AlternateContent>
    <mc:AlternateContent xmlns:mc="http://schemas.openxmlformats.org/markup-compatibility/2006">
      <mc:Choice Requires="x14">
        <control shapeId="1032" r:id="rId14" name="CheckBox2">
          <controlPr autoLine="0" r:id="rId15">
            <anchor moveWithCells="1">
              <from>
                <xdr:col>15</xdr:col>
                <xdr:colOff>76200</xdr:colOff>
                <xdr:row>6</xdr:row>
                <xdr:rowOff>22860</xdr:rowOff>
              </from>
              <to>
                <xdr:col>17</xdr:col>
                <xdr:colOff>251460</xdr:colOff>
                <xdr:row>7</xdr:row>
                <xdr:rowOff>76200</xdr:rowOff>
              </to>
            </anchor>
          </controlPr>
        </control>
      </mc:Choice>
      <mc:Fallback>
        <control shapeId="1032" r:id="rId14" name="CheckBox2"/>
      </mc:Fallback>
    </mc:AlternateContent>
    <mc:AlternateContent xmlns:mc="http://schemas.openxmlformats.org/markup-compatibility/2006">
      <mc:Choice Requires="x14">
        <control shapeId="1033" r:id="rId16" name="CheckBox3">
          <controlPr autoLine="0" r:id="rId17">
            <anchor moveWithCells="1">
              <from>
                <xdr:col>15</xdr:col>
                <xdr:colOff>76200</xdr:colOff>
                <xdr:row>7</xdr:row>
                <xdr:rowOff>38100</xdr:rowOff>
              </from>
              <to>
                <xdr:col>17</xdr:col>
                <xdr:colOff>251460</xdr:colOff>
                <xdr:row>9</xdr:row>
                <xdr:rowOff>7620</xdr:rowOff>
              </to>
            </anchor>
          </controlPr>
        </control>
      </mc:Choice>
      <mc:Fallback>
        <control shapeId="1033" r:id="rId16" name="CheckBox3"/>
      </mc:Fallback>
    </mc:AlternateContent>
    <mc:AlternateContent xmlns:mc="http://schemas.openxmlformats.org/markup-compatibility/2006">
      <mc:Choice Requires="x14">
        <control shapeId="1034" r:id="rId18" name="CheckBox4">
          <controlPr autoLine="0" r:id="rId19">
            <anchor moveWithCells="1">
              <from>
                <xdr:col>18</xdr:col>
                <xdr:colOff>45720</xdr:colOff>
                <xdr:row>7</xdr:row>
                <xdr:rowOff>38100</xdr:rowOff>
              </from>
              <to>
                <xdr:col>22</xdr:col>
                <xdr:colOff>160020</xdr:colOff>
                <xdr:row>9</xdr:row>
                <xdr:rowOff>7620</xdr:rowOff>
              </to>
            </anchor>
          </controlPr>
        </control>
      </mc:Choice>
      <mc:Fallback>
        <control shapeId="1034" r:id="rId18" name="CheckBox4"/>
      </mc:Fallback>
    </mc:AlternateContent>
    <mc:AlternateContent xmlns:mc="http://schemas.openxmlformats.org/markup-compatibility/2006">
      <mc:Choice Requires="x14">
        <control shapeId="1035" r:id="rId20" name="CheckBox5">
          <controlPr autoLine="0" r:id="rId21">
            <anchor moveWithCells="1">
              <from>
                <xdr:col>18</xdr:col>
                <xdr:colOff>45720</xdr:colOff>
                <xdr:row>8</xdr:row>
                <xdr:rowOff>68580</xdr:rowOff>
              </from>
              <to>
                <xdr:col>20</xdr:col>
                <xdr:colOff>106680</xdr:colOff>
                <xdr:row>10</xdr:row>
                <xdr:rowOff>38100</xdr:rowOff>
              </to>
            </anchor>
          </controlPr>
        </control>
      </mc:Choice>
      <mc:Fallback>
        <control shapeId="1035" r:id="rId20" name="CheckBox5"/>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 ma:contentTypeID="0x0101010079EEE4155DF4914B876391AA8A8C0ED7" ma:contentTypeVersion="4" ma:contentTypeDescription="Fill out this form." ma:contentTypeScope="" ma:versionID="445abd814d81197f69f63f9fc8a6f5a9">
  <xsd:schema xmlns:xsd="http://www.w3.org/2001/XMLSchema" xmlns:xs="http://www.w3.org/2001/XMLSchema" xmlns:p="http://schemas.microsoft.com/office/2006/metadata/properties" xmlns:ns1="http://schemas.microsoft.com/sharepoint/v3" targetNamespace="http://schemas.microsoft.com/office/2006/metadata/properties" ma:root="true" ma:fieldsID="86fd24c868e9417ced4e8ef2b5c04682"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ShowCombin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ShowCombineView" ma:index="12" nillable="true" ma:displayName="Show Combine View" ma:hidden="true" ma:internalName="ShowCombin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01ACA8-A881-48A6-BE8E-1420BE566761}"/>
</file>

<file path=customXml/itemProps2.xml><?xml version="1.0" encoding="utf-8"?>
<ds:datastoreItem xmlns:ds="http://schemas.openxmlformats.org/officeDocument/2006/customXml" ds:itemID="{8978C76F-72B2-4300-B6C1-F7F5929957CD}"/>
</file>

<file path=customXml/itemProps3.xml><?xml version="1.0" encoding="utf-8"?>
<ds:datastoreItem xmlns:ds="http://schemas.openxmlformats.org/officeDocument/2006/customXml" ds:itemID="{2B601590-3F03-4FDA-B6B8-1343D9115A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V. Boehler</dc:creator>
  <cp:lastModifiedBy>kincaids</cp:lastModifiedBy>
  <cp:lastPrinted>2017-09-18T19:59:16Z</cp:lastPrinted>
  <dcterms:created xsi:type="dcterms:W3CDTF">2017-02-15T16:54:46Z</dcterms:created>
  <dcterms:modified xsi:type="dcterms:W3CDTF">2017-09-20T16:42:06Z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0x0101010079EEE4155DF4914B876391AA8A8C0ED7</vt:lpwstr>
  </property>
</Properties>
</file>