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showSheetTabs="0" xWindow="0" yWindow="1560" windowWidth="11688" windowHeight="6072"/>
  </bookViews>
  <sheets>
    <sheet name="Apron Area" sheetId="1" r:id="rId1"/>
    <sheet name="Day Lookup" sheetId="2" r:id="rId2"/>
    <sheet name="Sheet3" sheetId="3" r:id="rId3"/>
  </sheets>
  <definedNames>
    <definedName name="_xlnm.Print_Area" localSheetId="0">'Apron Area'!$B$1:$J$46</definedName>
  </definedNames>
  <calcPr calcId="145621"/>
</workbook>
</file>

<file path=xl/calcChain.xml><?xml version="1.0" encoding="utf-8"?>
<calcChain xmlns="http://schemas.openxmlformats.org/spreadsheetml/2006/main">
  <c r="E14" i="1" l="1"/>
  <c r="E18" i="1" s="1"/>
  <c r="E22" i="1" s="1"/>
  <c r="E23" i="1" s="1"/>
  <c r="E27" i="1" s="1"/>
  <c r="E28" i="1" s="1"/>
  <c r="E30" i="1" s="1"/>
  <c r="H18" i="1"/>
  <c r="F14" i="2"/>
  <c r="E33" i="1" s="1"/>
  <c r="B14" i="2"/>
  <c r="E21" i="1" s="1"/>
  <c r="A1" i="2"/>
  <c r="H22" i="1"/>
  <c r="H23" i="1" s="1"/>
  <c r="H27" i="1" s="1"/>
  <c r="H28" i="1" s="1"/>
  <c r="H30" i="1" s="1"/>
  <c r="H34" i="1" l="1"/>
  <c r="H36" i="1" s="1"/>
  <c r="E34" i="1"/>
  <c r="E36" i="1" s="1"/>
</calcChain>
</file>

<file path=xl/sharedStrings.xml><?xml version="1.0" encoding="utf-8"?>
<sst xmlns="http://schemas.openxmlformats.org/spreadsheetml/2006/main" count="66" uniqueCount="55">
  <si>
    <t>Airport</t>
  </si>
  <si>
    <t>Location</t>
  </si>
  <si>
    <t>1.  Calculate the total annual operations</t>
  </si>
  <si>
    <t>Total Annual Operations</t>
  </si>
  <si>
    <t>3.  Busiest Day (10%&gt;Avg Day)</t>
  </si>
  <si>
    <t>6.  Planned Apron (10%&gt;)</t>
  </si>
  <si>
    <t>Busiest Month Operations</t>
  </si>
  <si>
    <t>Avg Day Busy Month</t>
  </si>
  <si>
    <t>Aug</t>
  </si>
  <si>
    <t>Apron Size Calculations for Transient Aircraft</t>
  </si>
  <si>
    <t>Jan</t>
  </si>
  <si>
    <t>Feb</t>
  </si>
  <si>
    <t>Mar</t>
  </si>
  <si>
    <t>Apr</t>
  </si>
  <si>
    <t>May</t>
  </si>
  <si>
    <t>June</t>
  </si>
  <si>
    <t>July</t>
  </si>
  <si>
    <t>Sep</t>
  </si>
  <si>
    <t>Oct</t>
  </si>
  <si>
    <t>Nov</t>
  </si>
  <si>
    <t>Dec</t>
  </si>
  <si>
    <t>Enter Busiest Month (e.g. August)</t>
  </si>
  <si>
    <t>Busiest Day 10% &gt; avg. day</t>
  </si>
  <si>
    <t>Enter number of based aircraft</t>
  </si>
  <si>
    <t># Itinerant Aircraft operations</t>
  </si>
  <si>
    <t># Itinerant Aircraft Landing Operations</t>
  </si>
  <si>
    <t># Itinerant AC on ground (assume 50%)</t>
  </si>
  <si>
    <t>Enter % of Itinerant Operations on ground</t>
  </si>
  <si>
    <t>Group I</t>
  </si>
  <si>
    <t>Group II</t>
  </si>
  <si>
    <t>w/o Taxilane</t>
  </si>
  <si>
    <t>w/Taxilane</t>
  </si>
  <si>
    <t xml:space="preserve">Apron Area </t>
  </si>
  <si>
    <t xml:space="preserve">4.  # Itinerant Aircraft </t>
  </si>
  <si>
    <t>5.  Apron area</t>
  </si>
  <si>
    <t># square yards</t>
  </si>
  <si>
    <t>Jul</t>
  </si>
  <si>
    <t>Jun</t>
  </si>
  <si>
    <t>Group I no taxilane</t>
  </si>
  <si>
    <t>Group I w/taxilane on edge</t>
  </si>
  <si>
    <t>Group II no Taxilane</t>
  </si>
  <si>
    <t>Group II w/taxilane</t>
  </si>
  <si>
    <t>Group I w/taxilane</t>
  </si>
  <si>
    <t>Group II w/taxilane on edge</t>
  </si>
  <si>
    <t>w/Taxilane @ edge</t>
  </si>
  <si>
    <t>Enter % of Annual  Ops that occur in busiest month</t>
  </si>
  <si>
    <t>Apron Area (sq yds)</t>
  </si>
  <si>
    <t>Based Aircraft</t>
  </si>
  <si>
    <t>Total
Annual Ops</t>
  </si>
  <si>
    <t>OR</t>
  </si>
  <si>
    <r>
      <t xml:space="preserve">Enter number of operations per aircraft </t>
    </r>
    <r>
      <rPr>
        <vertAlign val="superscript"/>
        <sz val="10"/>
        <color indexed="63"/>
        <rFont val="Arial"/>
        <family val="2"/>
      </rPr>
      <t>1</t>
    </r>
  </si>
  <si>
    <r>
      <t xml:space="preserve">2.  Busiest Month (% of Annual Ops) </t>
    </r>
    <r>
      <rPr>
        <u/>
        <vertAlign val="superscript"/>
        <sz val="10"/>
        <rFont val="Arial"/>
        <family val="2"/>
      </rPr>
      <t>2</t>
    </r>
  </si>
  <si>
    <r>
      <t xml:space="preserve">Enter % of Itinerant Operations </t>
    </r>
    <r>
      <rPr>
        <vertAlign val="superscript"/>
        <sz val="10"/>
        <color indexed="63"/>
        <rFont val="Arial"/>
        <family val="2"/>
      </rPr>
      <t>3</t>
    </r>
  </si>
  <si>
    <r>
      <t xml:space="preserve"># square yards per aircraft </t>
    </r>
    <r>
      <rPr>
        <vertAlign val="superscript"/>
        <sz val="10"/>
        <color indexed="63"/>
        <rFont val="Arial"/>
        <family val="2"/>
      </rPr>
      <t>4</t>
    </r>
  </si>
  <si>
    <t>Existing Apron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</si>
</sst>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63"/>
      <name val="Arial"/>
      <family val="2"/>
    </font>
    <font>
      <u/>
      <vertAlign val="superscript"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 applyBorder="1" applyProtection="1"/>
    <xf numFmtId="3" fontId="0" fillId="0" borderId="0" xfId="0" applyNumberFormat="1"/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3" fontId="13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wrapText="1"/>
    </xf>
    <xf numFmtId="0" fontId="0" fillId="3" borderId="2" xfId="0" applyFill="1" applyBorder="1"/>
    <xf numFmtId="0" fontId="9" fillId="3" borderId="2" xfId="0" applyFont="1" applyFill="1" applyBorder="1"/>
    <xf numFmtId="0" fontId="0" fillId="3" borderId="3" xfId="0" applyFill="1" applyBorder="1"/>
    <xf numFmtId="0" fontId="7" fillId="3" borderId="4" xfId="0" applyFont="1" applyFill="1" applyBorder="1"/>
    <xf numFmtId="0" fontId="8" fillId="3" borderId="4" xfId="0" applyFont="1" applyFill="1" applyBorder="1"/>
    <xf numFmtId="0" fontId="2" fillId="3" borderId="4" xfId="0" applyFont="1" applyFill="1" applyBorder="1"/>
    <xf numFmtId="3" fontId="0" fillId="3" borderId="4" xfId="0" applyNumberFormat="1" applyFill="1" applyBorder="1"/>
    <xf numFmtId="0" fontId="2" fillId="3" borderId="4" xfId="0" applyFont="1" applyFill="1" applyBorder="1" applyAlignment="1">
      <alignment wrapText="1"/>
    </xf>
    <xf numFmtId="0" fontId="0" fillId="3" borderId="5" xfId="0" applyFill="1" applyBorder="1"/>
    <xf numFmtId="0" fontId="0" fillId="3" borderId="0" xfId="0" applyFill="1" applyBorder="1"/>
    <xf numFmtId="3" fontId="0" fillId="3" borderId="0" xfId="0" applyNumberFormat="1" applyFill="1" applyBorder="1"/>
    <xf numFmtId="0" fontId="2" fillId="3" borderId="0" xfId="0" applyFont="1" applyFill="1" applyBorder="1" applyAlignment="1">
      <alignment wrapText="1"/>
    </xf>
    <xf numFmtId="0" fontId="0" fillId="3" borderId="6" xfId="0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0" fillId="3" borderId="0" xfId="0" applyFill="1" applyAlignment="1">
      <alignment horizontal="left" wrapText="1"/>
    </xf>
    <xf numFmtId="0" fontId="6" fillId="3" borderId="0" xfId="0" applyFont="1" applyFill="1" applyBorder="1"/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0" fillId="3" borderId="0" xfId="0" applyFont="1" applyFill="1" applyBorder="1"/>
    <xf numFmtId="0" fontId="0" fillId="3" borderId="0" xfId="0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0" fillId="3" borderId="0" xfId="0" applyFill="1"/>
    <xf numFmtId="3" fontId="2" fillId="3" borderId="0" xfId="0" applyNumberFormat="1" applyFont="1" applyFill="1"/>
    <xf numFmtId="3" fontId="0" fillId="3" borderId="0" xfId="0" applyNumberFormat="1" applyFill="1"/>
    <xf numFmtId="0" fontId="5" fillId="3" borderId="0" xfId="0" applyFont="1" applyFill="1" applyBorder="1" applyAlignment="1">
      <alignment wrapText="1"/>
    </xf>
    <xf numFmtId="3" fontId="0" fillId="3" borderId="0" xfId="0" applyNumberFormat="1" applyFill="1" applyBorder="1" applyProtection="1">
      <protection locked="0"/>
    </xf>
    <xf numFmtId="1" fontId="0" fillId="3" borderId="0" xfId="0" applyNumberFormat="1" applyFill="1" applyBorder="1"/>
    <xf numFmtId="1" fontId="0" fillId="3" borderId="6" xfId="0" applyNumberFormat="1" applyFill="1" applyBorder="1"/>
    <xf numFmtId="0" fontId="2" fillId="3" borderId="0" xfId="0" applyFont="1" applyFill="1" applyBorder="1" applyAlignment="1">
      <alignment horizontal="center" wrapText="1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wrapText="1"/>
    </xf>
    <xf numFmtId="3" fontId="0" fillId="3" borderId="0" xfId="0" applyNumberFormat="1" applyFill="1" applyBorder="1" applyAlignment="1">
      <alignment horizontal="center" wrapText="1"/>
    </xf>
    <xf numFmtId="3" fontId="0" fillId="3" borderId="7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7" xfId="0" applyFill="1" applyBorder="1"/>
    <xf numFmtId="3" fontId="2" fillId="4" borderId="10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3" fontId="14" fillId="6" borderId="10" xfId="0" applyNumberFormat="1" applyFont="1" applyFill="1" applyBorder="1" applyAlignment="1">
      <alignment horizontal="center"/>
    </xf>
    <xf numFmtId="3" fontId="2" fillId="7" borderId="10" xfId="0" applyNumberFormat="1" applyFont="1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3" fontId="0" fillId="7" borderId="10" xfId="0" applyNumberFormat="1" applyFill="1" applyBorder="1" applyAlignment="1" applyProtection="1">
      <alignment horizontal="center"/>
      <protection locked="0"/>
    </xf>
    <xf numFmtId="9" fontId="0" fillId="7" borderId="10" xfId="1" applyFont="1" applyFill="1" applyBorder="1" applyAlignment="1" applyProtection="1">
      <alignment horizontal="center"/>
      <protection locked="0"/>
    </xf>
    <xf numFmtId="1" fontId="0" fillId="7" borderId="10" xfId="1" applyNumberFormat="1" applyFont="1" applyFill="1" applyBorder="1" applyAlignment="1" applyProtection="1">
      <alignment horizontal="center"/>
      <protection locked="0"/>
    </xf>
    <xf numFmtId="1" fontId="0" fillId="7" borderId="10" xfId="0" applyNumberFormat="1" applyFill="1" applyBorder="1" applyAlignment="1" applyProtection="1">
      <alignment horizontal="center"/>
    </xf>
    <xf numFmtId="3" fontId="13" fillId="7" borderId="1" xfId="0" applyNumberFormat="1" applyFont="1" applyFill="1" applyBorder="1" applyAlignment="1">
      <alignment horizontal="center"/>
    </xf>
    <xf numFmtId="3" fontId="13" fillId="7" borderId="1" xfId="0" applyNumberFormat="1" applyFont="1" applyFill="1" applyBorder="1" applyAlignment="1">
      <alignment horizontal="center" wrapText="1"/>
    </xf>
    <xf numFmtId="3" fontId="2" fillId="5" borderId="11" xfId="0" applyNumberFormat="1" applyFont="1" applyFill="1" applyBorder="1" applyAlignment="1">
      <alignment horizontal="right" wrapText="1"/>
    </xf>
    <xf numFmtId="0" fontId="2" fillId="5" borderId="12" xfId="0" applyFont="1" applyFill="1" applyBorder="1" applyAlignment="1"/>
    <xf numFmtId="3" fontId="13" fillId="0" borderId="13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/>
    <xf numFmtId="3" fontId="13" fillId="7" borderId="13" xfId="0" applyNumberFormat="1" applyFont="1" applyFill="1" applyBorder="1" applyAlignment="1">
      <alignment horizontal="center" wrapText="1"/>
    </xf>
    <xf numFmtId="0" fontId="13" fillId="7" borderId="12" xfId="0" applyFont="1" applyFill="1" applyBorder="1" applyAlignment="1"/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/>
    </xf>
    <xf numFmtId="0" fontId="0" fillId="7" borderId="14" xfId="0" applyFill="1" applyBorder="1" applyAlignment="1" applyProtection="1">
      <protection locked="0"/>
    </xf>
    <xf numFmtId="0" fontId="0" fillId="7" borderId="15" xfId="0" applyFill="1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0000"/>
      <rgbColor rgb="0000FF00"/>
      <rgbColor rgb="000000FF"/>
      <rgbColor rgb="00FFFF00"/>
      <rgbColor rgb="00D1DAC0"/>
      <rgbColor rgb="0000FFFF"/>
      <rgbColor rgb="00800000"/>
      <rgbColor rgb="00008000"/>
      <rgbColor rgb="00000080"/>
      <rgbColor rgb="00808000"/>
      <rgbColor rgb="00800080"/>
      <rgbColor rgb="00008080"/>
      <rgbColor rgb="00F5F5F5"/>
      <rgbColor rgb="00808080"/>
      <rgbColor rgb="009999FF"/>
      <rgbColor rgb="00993366"/>
      <rgbColor rgb="00FFFFB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4DAE4"/>
      <rgbColor rgb="00FF99CC"/>
      <rgbColor rgb="00E7C2B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41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1142" name="Rectangle 118" descr="Wide downward diagonal"/>
        <xdr:cNvSpPr>
          <a:spLocks noChangeArrowheads="1"/>
        </xdr:cNvSpPr>
      </xdr:nvSpPr>
      <xdr:spPr bwMode="auto">
        <a:xfrm>
          <a:off x="3257550" y="8429625"/>
          <a:ext cx="600075" cy="695325"/>
        </a:xfrm>
        <a:prstGeom prst="rect">
          <a:avLst/>
        </a:prstGeom>
        <a:pattFill prst="wdDnDiag">
          <a:fgClr>
            <a:srgbClr val="969696">
              <a:alpha val="39999"/>
            </a:srgbClr>
          </a:fgClr>
          <a:bgClr>
            <a:srgbClr val="FFFFFF">
              <a:alpha val="39999"/>
            </a:srgbClr>
          </a:bgClr>
        </a:patt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1144" name="Rectangle 120"/>
        <xdr:cNvSpPr>
          <a:spLocks noChangeArrowheads="1"/>
        </xdr:cNvSpPr>
      </xdr:nvSpPr>
      <xdr:spPr bwMode="auto">
        <a:xfrm>
          <a:off x="4495800" y="8429625"/>
          <a:ext cx="6381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1146" name="Rectangle 122" descr="Dark vertical"/>
        <xdr:cNvSpPr>
          <a:spLocks noChangeArrowheads="1"/>
        </xdr:cNvSpPr>
      </xdr:nvSpPr>
      <xdr:spPr bwMode="auto">
        <a:xfrm>
          <a:off x="3857625" y="8429625"/>
          <a:ext cx="638175" cy="695325"/>
        </a:xfrm>
        <a:prstGeom prst="rect">
          <a:avLst/>
        </a:prstGeom>
        <a:pattFill prst="dkVert">
          <a:fgClr>
            <a:srgbClr val="969696">
              <a:alpha val="35001"/>
            </a:srgbClr>
          </a:fgClr>
          <a:bgClr>
            <a:srgbClr val="FFFFFF">
              <a:alpha val="35001"/>
            </a:srgbClr>
          </a:bgClr>
        </a:patt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10</xdr:row>
      <xdr:rowOff>95250</xdr:rowOff>
    </xdr:from>
    <xdr:to>
      <xdr:col>3</xdr:col>
      <xdr:colOff>352425</xdr:colOff>
      <xdr:row>10</xdr:row>
      <xdr:rowOff>95250</xdr:rowOff>
    </xdr:to>
    <xdr:sp macro="" textlink="">
      <xdr:nvSpPr>
        <xdr:cNvPr id="1091" name="Line 67"/>
        <xdr:cNvSpPr>
          <a:spLocks noChangeShapeType="1"/>
        </xdr:cNvSpPr>
      </xdr:nvSpPr>
      <xdr:spPr bwMode="auto">
        <a:xfrm>
          <a:off x="3352800" y="19050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85725</xdr:colOff>
      <xdr:row>11</xdr:row>
      <xdr:rowOff>66675</xdr:rowOff>
    </xdr:from>
    <xdr:to>
      <xdr:col>3</xdr:col>
      <xdr:colOff>342900</xdr:colOff>
      <xdr:row>11</xdr:row>
      <xdr:rowOff>66675</xdr:rowOff>
    </xdr:to>
    <xdr:sp macro="" textlink="">
      <xdr:nvSpPr>
        <xdr:cNvPr id="1092" name="Line 68"/>
        <xdr:cNvSpPr>
          <a:spLocks noChangeShapeType="1"/>
        </xdr:cNvSpPr>
      </xdr:nvSpPr>
      <xdr:spPr bwMode="auto">
        <a:xfrm>
          <a:off x="3343275" y="20574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13</xdr:row>
      <xdr:rowOff>95250</xdr:rowOff>
    </xdr:from>
    <xdr:to>
      <xdr:col>3</xdr:col>
      <xdr:colOff>352425</xdr:colOff>
      <xdr:row>13</xdr:row>
      <xdr:rowOff>95250</xdr:rowOff>
    </xdr:to>
    <xdr:sp macro="" textlink="">
      <xdr:nvSpPr>
        <xdr:cNvPr id="1093" name="Line 69"/>
        <xdr:cNvSpPr>
          <a:spLocks noChangeShapeType="1"/>
        </xdr:cNvSpPr>
      </xdr:nvSpPr>
      <xdr:spPr bwMode="auto">
        <a:xfrm>
          <a:off x="3352800" y="244792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16</xdr:row>
      <xdr:rowOff>95250</xdr:rowOff>
    </xdr:from>
    <xdr:to>
      <xdr:col>3</xdr:col>
      <xdr:colOff>352425</xdr:colOff>
      <xdr:row>16</xdr:row>
      <xdr:rowOff>95250</xdr:rowOff>
    </xdr:to>
    <xdr:sp macro="" textlink="">
      <xdr:nvSpPr>
        <xdr:cNvPr id="1094" name="Line 70"/>
        <xdr:cNvSpPr>
          <a:spLocks noChangeShapeType="1"/>
        </xdr:cNvSpPr>
      </xdr:nvSpPr>
      <xdr:spPr bwMode="auto">
        <a:xfrm>
          <a:off x="3352800" y="29718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17</xdr:row>
      <xdr:rowOff>95250</xdr:rowOff>
    </xdr:from>
    <xdr:to>
      <xdr:col>3</xdr:col>
      <xdr:colOff>352425</xdr:colOff>
      <xdr:row>17</xdr:row>
      <xdr:rowOff>95250</xdr:rowOff>
    </xdr:to>
    <xdr:sp macro="" textlink="">
      <xdr:nvSpPr>
        <xdr:cNvPr id="1095" name="Line 71"/>
        <xdr:cNvSpPr>
          <a:spLocks noChangeShapeType="1"/>
        </xdr:cNvSpPr>
      </xdr:nvSpPr>
      <xdr:spPr bwMode="auto">
        <a:xfrm>
          <a:off x="3352800" y="3143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20</xdr:row>
      <xdr:rowOff>95250</xdr:rowOff>
    </xdr:from>
    <xdr:to>
      <xdr:col>3</xdr:col>
      <xdr:colOff>352425</xdr:colOff>
      <xdr:row>20</xdr:row>
      <xdr:rowOff>95250</xdr:rowOff>
    </xdr:to>
    <xdr:sp macro="" textlink="">
      <xdr:nvSpPr>
        <xdr:cNvPr id="1096" name="Line 72"/>
        <xdr:cNvSpPr>
          <a:spLocks noChangeShapeType="1"/>
        </xdr:cNvSpPr>
      </xdr:nvSpPr>
      <xdr:spPr bwMode="auto">
        <a:xfrm>
          <a:off x="3352800" y="36480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352425</xdr:colOff>
      <xdr:row>21</xdr:row>
      <xdr:rowOff>95250</xdr:rowOff>
    </xdr:to>
    <xdr:sp macro="" textlink="">
      <xdr:nvSpPr>
        <xdr:cNvPr id="1097" name="Line 73"/>
        <xdr:cNvSpPr>
          <a:spLocks noChangeShapeType="1"/>
        </xdr:cNvSpPr>
      </xdr:nvSpPr>
      <xdr:spPr bwMode="auto">
        <a:xfrm>
          <a:off x="3352800" y="381952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22</xdr:row>
      <xdr:rowOff>95250</xdr:rowOff>
    </xdr:from>
    <xdr:to>
      <xdr:col>3</xdr:col>
      <xdr:colOff>352425</xdr:colOff>
      <xdr:row>22</xdr:row>
      <xdr:rowOff>95250</xdr:rowOff>
    </xdr:to>
    <xdr:sp macro="" textlink="">
      <xdr:nvSpPr>
        <xdr:cNvPr id="1098" name="Line 74"/>
        <xdr:cNvSpPr>
          <a:spLocks noChangeShapeType="1"/>
        </xdr:cNvSpPr>
      </xdr:nvSpPr>
      <xdr:spPr bwMode="auto">
        <a:xfrm>
          <a:off x="3352800" y="39909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25</xdr:row>
      <xdr:rowOff>95250</xdr:rowOff>
    </xdr:from>
    <xdr:to>
      <xdr:col>3</xdr:col>
      <xdr:colOff>352425</xdr:colOff>
      <xdr:row>25</xdr:row>
      <xdr:rowOff>95250</xdr:rowOff>
    </xdr:to>
    <xdr:sp macro="" textlink="">
      <xdr:nvSpPr>
        <xdr:cNvPr id="1099" name="Line 75"/>
        <xdr:cNvSpPr>
          <a:spLocks noChangeShapeType="1"/>
        </xdr:cNvSpPr>
      </xdr:nvSpPr>
      <xdr:spPr bwMode="auto">
        <a:xfrm>
          <a:off x="3352800" y="44958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26</xdr:row>
      <xdr:rowOff>95250</xdr:rowOff>
    </xdr:from>
    <xdr:to>
      <xdr:col>3</xdr:col>
      <xdr:colOff>352425</xdr:colOff>
      <xdr:row>26</xdr:row>
      <xdr:rowOff>95250</xdr:rowOff>
    </xdr:to>
    <xdr:sp macro="" textlink="">
      <xdr:nvSpPr>
        <xdr:cNvPr id="1100" name="Line 76"/>
        <xdr:cNvSpPr>
          <a:spLocks noChangeShapeType="1"/>
        </xdr:cNvSpPr>
      </xdr:nvSpPr>
      <xdr:spPr bwMode="auto">
        <a:xfrm>
          <a:off x="3352800" y="46863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27</xdr:row>
      <xdr:rowOff>95250</xdr:rowOff>
    </xdr:from>
    <xdr:to>
      <xdr:col>3</xdr:col>
      <xdr:colOff>352425</xdr:colOff>
      <xdr:row>27</xdr:row>
      <xdr:rowOff>95250</xdr:rowOff>
    </xdr:to>
    <xdr:sp macro="" textlink="">
      <xdr:nvSpPr>
        <xdr:cNvPr id="1101" name="Line 77"/>
        <xdr:cNvSpPr>
          <a:spLocks noChangeShapeType="1"/>
        </xdr:cNvSpPr>
      </xdr:nvSpPr>
      <xdr:spPr bwMode="auto">
        <a:xfrm>
          <a:off x="3352800" y="48577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28</xdr:row>
      <xdr:rowOff>95250</xdr:rowOff>
    </xdr:from>
    <xdr:to>
      <xdr:col>3</xdr:col>
      <xdr:colOff>352425</xdr:colOff>
      <xdr:row>28</xdr:row>
      <xdr:rowOff>95250</xdr:rowOff>
    </xdr:to>
    <xdr:sp macro="" textlink="">
      <xdr:nvSpPr>
        <xdr:cNvPr id="1102" name="Line 78"/>
        <xdr:cNvSpPr>
          <a:spLocks noChangeShapeType="1"/>
        </xdr:cNvSpPr>
      </xdr:nvSpPr>
      <xdr:spPr bwMode="auto">
        <a:xfrm>
          <a:off x="3352800" y="50292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29</xdr:row>
      <xdr:rowOff>95250</xdr:rowOff>
    </xdr:from>
    <xdr:to>
      <xdr:col>3</xdr:col>
      <xdr:colOff>352425</xdr:colOff>
      <xdr:row>29</xdr:row>
      <xdr:rowOff>95250</xdr:rowOff>
    </xdr:to>
    <xdr:sp macro="" textlink="">
      <xdr:nvSpPr>
        <xdr:cNvPr id="1103" name="Line 79"/>
        <xdr:cNvSpPr>
          <a:spLocks noChangeShapeType="1"/>
        </xdr:cNvSpPr>
      </xdr:nvSpPr>
      <xdr:spPr bwMode="auto">
        <a:xfrm>
          <a:off x="3352800" y="52006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32</xdr:row>
      <xdr:rowOff>95250</xdr:rowOff>
    </xdr:from>
    <xdr:to>
      <xdr:col>3</xdr:col>
      <xdr:colOff>352425</xdr:colOff>
      <xdr:row>32</xdr:row>
      <xdr:rowOff>95250</xdr:rowOff>
    </xdr:to>
    <xdr:sp macro="" textlink="">
      <xdr:nvSpPr>
        <xdr:cNvPr id="1104" name="Line 80"/>
        <xdr:cNvSpPr>
          <a:spLocks noChangeShapeType="1"/>
        </xdr:cNvSpPr>
      </xdr:nvSpPr>
      <xdr:spPr bwMode="auto">
        <a:xfrm>
          <a:off x="3352800" y="57054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33</xdr:row>
      <xdr:rowOff>95250</xdr:rowOff>
    </xdr:from>
    <xdr:to>
      <xdr:col>3</xdr:col>
      <xdr:colOff>352425</xdr:colOff>
      <xdr:row>33</xdr:row>
      <xdr:rowOff>95250</xdr:rowOff>
    </xdr:to>
    <xdr:sp macro="" textlink="">
      <xdr:nvSpPr>
        <xdr:cNvPr id="1105" name="Line 81"/>
        <xdr:cNvSpPr>
          <a:spLocks noChangeShapeType="1"/>
        </xdr:cNvSpPr>
      </xdr:nvSpPr>
      <xdr:spPr bwMode="auto">
        <a:xfrm>
          <a:off x="3352800" y="58959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</xdr:colOff>
      <xdr:row>35</xdr:row>
      <xdr:rowOff>95250</xdr:rowOff>
    </xdr:from>
    <xdr:to>
      <xdr:col>3</xdr:col>
      <xdr:colOff>352425</xdr:colOff>
      <xdr:row>35</xdr:row>
      <xdr:rowOff>95250</xdr:rowOff>
    </xdr:to>
    <xdr:sp macro="" textlink="">
      <xdr:nvSpPr>
        <xdr:cNvPr id="1106" name="Line 82"/>
        <xdr:cNvSpPr>
          <a:spLocks noChangeShapeType="1"/>
        </xdr:cNvSpPr>
      </xdr:nvSpPr>
      <xdr:spPr bwMode="auto">
        <a:xfrm>
          <a:off x="3352800" y="6238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152400</xdr:colOff>
      <xdr:row>37</xdr:row>
      <xdr:rowOff>133350</xdr:rowOff>
    </xdr:from>
    <xdr:to>
      <xdr:col>9</xdr:col>
      <xdr:colOff>114300</xdr:colOff>
      <xdr:row>38</xdr:row>
      <xdr:rowOff>533400</xdr:rowOff>
    </xdr:to>
    <xdr:grpSp>
      <xdr:nvGrpSpPr>
        <xdr:cNvPr id="1159" name="Group 135"/>
        <xdr:cNvGrpSpPr>
          <a:grpSpLocks/>
        </xdr:cNvGrpSpPr>
      </xdr:nvGrpSpPr>
      <xdr:grpSpPr bwMode="auto">
        <a:xfrm>
          <a:off x="5425440" y="6808470"/>
          <a:ext cx="1882140" cy="567690"/>
          <a:chOff x="898" y="616"/>
          <a:chExt cx="194" cy="59"/>
        </a:xfrm>
      </xdr:grpSpPr>
      <xdr:sp macro="" textlink="">
        <xdr:nvSpPr>
          <xdr:cNvPr id="1067" name="Rectangle 43"/>
          <xdr:cNvSpPr>
            <a:spLocks noChangeArrowheads="1"/>
          </xdr:cNvSpPr>
        </xdr:nvSpPr>
        <xdr:spPr bwMode="auto">
          <a:xfrm>
            <a:off x="898" y="616"/>
            <a:ext cx="194" cy="5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148" name="Group 124"/>
          <xdr:cNvGrpSpPr>
            <a:grpSpLocks/>
          </xdr:cNvGrpSpPr>
        </xdr:nvGrpSpPr>
        <xdr:grpSpPr bwMode="auto">
          <a:xfrm rot="-10800000">
            <a:off x="933" y="620"/>
            <a:ext cx="118" cy="19"/>
            <a:chOff x="717" y="945"/>
            <a:chExt cx="151" cy="23"/>
          </a:xfrm>
        </xdr:grpSpPr>
        <xdr:sp macro="" textlink="">
          <xdr:nvSpPr>
            <xdr:cNvPr id="1135" name="Line 111"/>
            <xdr:cNvSpPr>
              <a:spLocks noChangeShapeType="1"/>
            </xdr:cNvSpPr>
          </xdr:nvSpPr>
          <xdr:spPr bwMode="auto">
            <a:xfrm rot="-5400000" flipH="1" flipV="1">
              <a:off x="725" y="957"/>
              <a:ext cx="2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36" name="Line 112"/>
            <xdr:cNvSpPr>
              <a:spLocks noChangeShapeType="1"/>
            </xdr:cNvSpPr>
          </xdr:nvSpPr>
          <xdr:spPr bwMode="auto">
            <a:xfrm rot="-5400000" flipH="1" flipV="1">
              <a:off x="736" y="926"/>
              <a:ext cx="0" cy="3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37" name="Line 113"/>
            <xdr:cNvSpPr>
              <a:spLocks noChangeShapeType="1"/>
            </xdr:cNvSpPr>
          </xdr:nvSpPr>
          <xdr:spPr bwMode="auto">
            <a:xfrm rot="-5400000" flipH="1" flipV="1">
              <a:off x="780" y="958"/>
              <a:ext cx="2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38" name="Line 114"/>
            <xdr:cNvSpPr>
              <a:spLocks noChangeShapeType="1"/>
            </xdr:cNvSpPr>
          </xdr:nvSpPr>
          <xdr:spPr bwMode="auto">
            <a:xfrm rot="-5400000" flipH="1" flipV="1">
              <a:off x="792" y="927"/>
              <a:ext cx="0" cy="3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39" name="Line 115"/>
            <xdr:cNvSpPr>
              <a:spLocks noChangeShapeType="1"/>
            </xdr:cNvSpPr>
          </xdr:nvSpPr>
          <xdr:spPr bwMode="auto">
            <a:xfrm rot="-5400000" flipH="1" flipV="1">
              <a:off x="838" y="958"/>
              <a:ext cx="2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0" name="Line 116"/>
            <xdr:cNvSpPr>
              <a:spLocks noChangeShapeType="1"/>
            </xdr:cNvSpPr>
          </xdr:nvSpPr>
          <xdr:spPr bwMode="auto">
            <a:xfrm rot="-5400000" flipH="1" flipV="1">
              <a:off x="849" y="927"/>
              <a:ext cx="0" cy="3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41" name="Rectangle 117" descr="Wide downward diagonal"/>
          <xdr:cNvSpPr>
            <a:spLocks noChangeArrowheads="1"/>
          </xdr:cNvSpPr>
        </xdr:nvSpPr>
        <xdr:spPr bwMode="auto">
          <a:xfrm>
            <a:off x="899" y="617"/>
            <a:ext cx="190" cy="58"/>
          </a:xfrm>
          <a:prstGeom prst="rect">
            <a:avLst/>
          </a:prstGeom>
          <a:pattFill prst="wdDnDiag">
            <a:fgClr>
              <a:srgbClr val="808080">
                <a:alpha val="50000"/>
              </a:srgbClr>
            </a:fgClr>
            <a:bgClr>
              <a:srgbClr val="FFFFFF">
                <a:alpha val="50000"/>
              </a:srgbClr>
            </a:bgClr>
          </a:patt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133350</xdr:colOff>
      <xdr:row>39</xdr:row>
      <xdr:rowOff>9525</xdr:rowOff>
    </xdr:from>
    <xdr:to>
      <xdr:col>9</xdr:col>
      <xdr:colOff>76200</xdr:colOff>
      <xdr:row>40</xdr:row>
      <xdr:rowOff>104775</xdr:rowOff>
    </xdr:to>
    <xdr:sp macro="" textlink="">
      <xdr:nvSpPr>
        <xdr:cNvPr id="1143" name="Rectangle 119"/>
        <xdr:cNvSpPr>
          <a:spLocks noChangeArrowheads="1"/>
        </xdr:cNvSpPr>
      </xdr:nvSpPr>
      <xdr:spPr bwMode="auto">
        <a:xfrm>
          <a:off x="5267325" y="7620000"/>
          <a:ext cx="1828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285750</xdr:colOff>
      <xdr:row>3</xdr:row>
      <xdr:rowOff>95250</xdr:rowOff>
    </xdr:from>
    <xdr:to>
      <xdr:col>6</xdr:col>
      <xdr:colOff>542925</xdr:colOff>
      <xdr:row>3</xdr:row>
      <xdr:rowOff>95250</xdr:rowOff>
    </xdr:to>
    <xdr:sp macro="" textlink="">
      <xdr:nvSpPr>
        <xdr:cNvPr id="1150" name="Line 126"/>
        <xdr:cNvSpPr>
          <a:spLocks noChangeShapeType="1"/>
        </xdr:cNvSpPr>
      </xdr:nvSpPr>
      <xdr:spPr bwMode="auto">
        <a:xfrm>
          <a:off x="5419725" y="69532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36</xdr:row>
      <xdr:rowOff>133350</xdr:rowOff>
    </xdr:from>
    <xdr:to>
      <xdr:col>6</xdr:col>
      <xdr:colOff>0</xdr:colOff>
      <xdr:row>41</xdr:row>
      <xdr:rowOff>9525</xdr:rowOff>
    </xdr:to>
    <xdr:sp macro="" textlink="">
      <xdr:nvSpPr>
        <xdr:cNvPr id="1153" name="Text Box 129"/>
        <xdr:cNvSpPr txBox="1">
          <a:spLocks noChangeArrowheads="1"/>
        </xdr:cNvSpPr>
      </xdr:nvSpPr>
      <xdr:spPr bwMode="auto">
        <a:xfrm>
          <a:off x="895350" y="6448425"/>
          <a:ext cx="4238625" cy="19907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 Ops/Based Aircraft: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Small GA-250       Med GA-350      Reliever-450         Busy Reliever-750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Amount of activity can be determined from fuel sales or from actual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operations counts.  For example if month with highest fuel sales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accounts for 20% of annual sales, use 20% of annual as busy month.  If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actual traffic counts available, use those.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Assume 50% of operations are itinerant if no records are available.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4.  Planning areas shown assume 10' clearance between wingtips.  Taxilane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@ edge places taxilane on edge of apron.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5.  Users requiring assistance or reasonable accommodation may contact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the FAA Central Region at 816-329-2600.</a:t>
          </a:r>
        </a:p>
      </xdr:txBody>
    </xdr:sp>
    <xdr:clientData/>
  </xdr:twoCellAnchor>
  <xdr:twoCellAnchor>
    <xdr:from>
      <xdr:col>1</xdr:col>
      <xdr:colOff>276225</xdr:colOff>
      <xdr:row>4</xdr:row>
      <xdr:rowOff>123825</xdr:rowOff>
    </xdr:from>
    <xdr:to>
      <xdr:col>8</xdr:col>
      <xdr:colOff>390525</xdr:colOff>
      <xdr:row>7</xdr:row>
      <xdr:rowOff>114300</xdr:rowOff>
    </xdr:to>
    <xdr:sp macro="" textlink="">
      <xdr:nvSpPr>
        <xdr:cNvPr id="1154" name="Text Box 130"/>
        <xdr:cNvSpPr txBox="1">
          <a:spLocks noChangeArrowheads="1"/>
        </xdr:cNvSpPr>
      </xdr:nvSpPr>
      <xdr:spPr bwMode="auto">
        <a:xfrm>
          <a:off x="590550" y="895350"/>
          <a:ext cx="6210300" cy="476250"/>
        </a:xfrm>
        <a:prstGeom prst="rect">
          <a:avLst/>
        </a:prstGeom>
        <a:solidFill>
          <a:srgbClr val="F5F5F5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Calculations are based upon guidance established within Appendix 5 to AC 150/5300-13. User may calculate size of apron based upon total annual ops or user may develop an estimate of annual operations based upon number of based aircraft.</a:t>
          </a:r>
        </a:p>
      </xdr:txBody>
    </xdr:sp>
    <xdr:clientData/>
  </xdr:twoCellAnchor>
  <xdr:twoCellAnchor>
    <xdr:from>
      <xdr:col>6</xdr:col>
      <xdr:colOff>142875</xdr:colOff>
      <xdr:row>38</xdr:row>
      <xdr:rowOff>695325</xdr:rowOff>
    </xdr:from>
    <xdr:to>
      <xdr:col>9</xdr:col>
      <xdr:colOff>104775</xdr:colOff>
      <xdr:row>39</xdr:row>
      <xdr:rowOff>390525</xdr:rowOff>
    </xdr:to>
    <xdr:grpSp>
      <xdr:nvGrpSpPr>
        <xdr:cNvPr id="1160" name="Group 136"/>
        <xdr:cNvGrpSpPr>
          <a:grpSpLocks/>
        </xdr:cNvGrpSpPr>
      </xdr:nvGrpSpPr>
      <xdr:grpSpPr bwMode="auto">
        <a:xfrm>
          <a:off x="5415915" y="7538085"/>
          <a:ext cx="1882140" cy="662940"/>
          <a:chOff x="1149" y="673"/>
          <a:chExt cx="194" cy="70"/>
        </a:xfrm>
      </xdr:grpSpPr>
      <xdr:sp macro="" textlink="">
        <xdr:nvSpPr>
          <xdr:cNvPr id="1155" name="Rectangle 131"/>
          <xdr:cNvSpPr>
            <a:spLocks noChangeArrowheads="1"/>
          </xdr:cNvSpPr>
        </xdr:nvSpPr>
        <xdr:spPr bwMode="auto">
          <a:xfrm>
            <a:off x="1149" y="673"/>
            <a:ext cx="194" cy="7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4" name="Line 20"/>
          <xdr:cNvSpPr>
            <a:spLocks noChangeShapeType="1"/>
          </xdr:cNvSpPr>
        </xdr:nvSpPr>
        <xdr:spPr bwMode="auto">
          <a:xfrm rot="-5400000">
            <a:off x="1248" y="625"/>
            <a:ext cx="0" cy="19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grpSp>
        <xdr:nvGrpSpPr>
          <xdr:cNvPr id="1149" name="Group 125"/>
          <xdr:cNvGrpSpPr>
            <a:grpSpLocks/>
          </xdr:cNvGrpSpPr>
        </xdr:nvGrpSpPr>
        <xdr:grpSpPr bwMode="auto">
          <a:xfrm>
            <a:off x="1163" y="676"/>
            <a:ext cx="160" cy="20"/>
            <a:chOff x="690" y="1034"/>
            <a:chExt cx="204" cy="25"/>
          </a:xfrm>
        </xdr:grpSpPr>
        <xdr:sp macro="" textlink="">
          <xdr:nvSpPr>
            <xdr:cNvPr id="1045" name="Line 21"/>
            <xdr:cNvSpPr>
              <a:spLocks noChangeShapeType="1"/>
            </xdr:cNvSpPr>
          </xdr:nvSpPr>
          <xdr:spPr bwMode="auto">
            <a:xfrm rot="-5400000">
              <a:off x="709" y="1040"/>
              <a:ext cx="0" cy="3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46" name="Line 22"/>
            <xdr:cNvSpPr>
              <a:spLocks noChangeShapeType="1"/>
            </xdr:cNvSpPr>
          </xdr:nvSpPr>
          <xdr:spPr bwMode="auto">
            <a:xfrm rot="-5400000">
              <a:off x="698" y="1048"/>
              <a:ext cx="2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68" name="Line 44"/>
            <xdr:cNvSpPr>
              <a:spLocks noChangeShapeType="1"/>
            </xdr:cNvSpPr>
          </xdr:nvSpPr>
          <xdr:spPr bwMode="auto">
            <a:xfrm rot="-5400000">
              <a:off x="762" y="1040"/>
              <a:ext cx="0" cy="3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69" name="Line 45"/>
            <xdr:cNvSpPr>
              <a:spLocks noChangeShapeType="1"/>
            </xdr:cNvSpPr>
          </xdr:nvSpPr>
          <xdr:spPr bwMode="auto">
            <a:xfrm rot="-5400000">
              <a:off x="751" y="1048"/>
              <a:ext cx="2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76" name="Line 52"/>
            <xdr:cNvSpPr>
              <a:spLocks noChangeShapeType="1"/>
            </xdr:cNvSpPr>
          </xdr:nvSpPr>
          <xdr:spPr bwMode="auto">
            <a:xfrm rot="-5400000">
              <a:off x="823" y="1038"/>
              <a:ext cx="0" cy="3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77" name="Line 53"/>
            <xdr:cNvSpPr>
              <a:spLocks noChangeShapeType="1"/>
            </xdr:cNvSpPr>
          </xdr:nvSpPr>
          <xdr:spPr bwMode="auto">
            <a:xfrm rot="-5400000">
              <a:off x="811" y="1046"/>
              <a:ext cx="2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78" name="Line 54"/>
            <xdr:cNvSpPr>
              <a:spLocks noChangeShapeType="1"/>
            </xdr:cNvSpPr>
          </xdr:nvSpPr>
          <xdr:spPr bwMode="auto">
            <a:xfrm rot="-5400000">
              <a:off x="876" y="1038"/>
              <a:ext cx="0" cy="3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79" name="Line 55"/>
            <xdr:cNvSpPr>
              <a:spLocks noChangeShapeType="1"/>
            </xdr:cNvSpPr>
          </xdr:nvSpPr>
          <xdr:spPr bwMode="auto">
            <a:xfrm rot="-5400000">
              <a:off x="865" y="1045"/>
              <a:ext cx="2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6</xdr:col>
      <xdr:colOff>133350</xdr:colOff>
      <xdr:row>40</xdr:row>
      <xdr:rowOff>104775</xdr:rowOff>
    </xdr:from>
    <xdr:to>
      <xdr:col>9</xdr:col>
      <xdr:colOff>95250</xdr:colOff>
      <xdr:row>43</xdr:row>
      <xdr:rowOff>66675</xdr:rowOff>
    </xdr:to>
    <xdr:grpSp>
      <xdr:nvGrpSpPr>
        <xdr:cNvPr id="1161" name="Group 137"/>
        <xdr:cNvGrpSpPr>
          <a:grpSpLocks/>
        </xdr:cNvGrpSpPr>
      </xdr:nvGrpSpPr>
      <xdr:grpSpPr bwMode="auto">
        <a:xfrm>
          <a:off x="5406390" y="8410575"/>
          <a:ext cx="1882140" cy="647700"/>
          <a:chOff x="932" y="844"/>
          <a:chExt cx="194" cy="69"/>
        </a:xfrm>
      </xdr:grpSpPr>
      <xdr:sp macro="" textlink="">
        <xdr:nvSpPr>
          <xdr:cNvPr id="1156" name="Rectangle 132"/>
          <xdr:cNvSpPr>
            <a:spLocks noChangeArrowheads="1"/>
          </xdr:cNvSpPr>
        </xdr:nvSpPr>
        <xdr:spPr bwMode="auto">
          <a:xfrm>
            <a:off x="932" y="844"/>
            <a:ext cx="194" cy="6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45" name="Rectangle 121" descr="Dark vertical"/>
          <xdr:cNvSpPr>
            <a:spLocks noChangeArrowheads="1"/>
          </xdr:cNvSpPr>
        </xdr:nvSpPr>
        <xdr:spPr bwMode="auto">
          <a:xfrm>
            <a:off x="932" y="845"/>
            <a:ext cx="193" cy="67"/>
          </a:xfrm>
          <a:prstGeom prst="rect">
            <a:avLst/>
          </a:prstGeom>
          <a:pattFill prst="dkVert">
            <a:fgClr>
              <a:srgbClr val="808080">
                <a:alpha val="60001"/>
              </a:srgbClr>
            </a:fgClr>
            <a:bgClr>
              <a:srgbClr val="FFFFFF">
                <a:alpha val="60001"/>
              </a:srgbClr>
            </a:bgClr>
          </a:pattFill>
          <a:ln w="9525">
            <a:noFill/>
            <a:miter lim="800000"/>
            <a:headEnd/>
            <a:tailEnd/>
          </a:ln>
        </xdr:spPr>
      </xdr:sp>
      <xdr:grpSp>
        <xdr:nvGrpSpPr>
          <xdr:cNvPr id="1158" name="Group 134"/>
          <xdr:cNvGrpSpPr>
            <a:grpSpLocks/>
          </xdr:cNvGrpSpPr>
        </xdr:nvGrpSpPr>
        <xdr:grpSpPr bwMode="auto">
          <a:xfrm>
            <a:off x="935" y="849"/>
            <a:ext cx="187" cy="46"/>
            <a:chOff x="556" y="887"/>
            <a:chExt cx="187" cy="46"/>
          </a:xfrm>
        </xdr:grpSpPr>
        <xdr:sp macro="" textlink="">
          <xdr:nvSpPr>
            <xdr:cNvPr id="1117" name="Line 93"/>
            <xdr:cNvSpPr>
              <a:spLocks noChangeShapeType="1"/>
            </xdr:cNvSpPr>
          </xdr:nvSpPr>
          <xdr:spPr bwMode="auto">
            <a:xfrm rot="-5400000">
              <a:off x="580" y="872"/>
              <a:ext cx="0" cy="2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18" name="Line 94"/>
            <xdr:cNvSpPr>
              <a:spLocks noChangeShapeType="1"/>
            </xdr:cNvSpPr>
          </xdr:nvSpPr>
          <xdr:spPr bwMode="auto">
            <a:xfrm rot="-5400000">
              <a:off x="613" y="898"/>
              <a:ext cx="1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19" name="Line 95"/>
            <xdr:cNvSpPr>
              <a:spLocks noChangeShapeType="1"/>
            </xdr:cNvSpPr>
          </xdr:nvSpPr>
          <xdr:spPr bwMode="auto">
            <a:xfrm rot="-5400000">
              <a:off x="623" y="873"/>
              <a:ext cx="0" cy="3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20" name="Line 96"/>
            <xdr:cNvSpPr>
              <a:spLocks noChangeShapeType="1"/>
            </xdr:cNvSpPr>
          </xdr:nvSpPr>
          <xdr:spPr bwMode="auto">
            <a:xfrm rot="-5400000">
              <a:off x="659" y="898"/>
              <a:ext cx="1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21" name="Line 97"/>
            <xdr:cNvSpPr>
              <a:spLocks noChangeShapeType="1"/>
            </xdr:cNvSpPr>
          </xdr:nvSpPr>
          <xdr:spPr bwMode="auto">
            <a:xfrm rot="-5400000">
              <a:off x="668" y="873"/>
              <a:ext cx="0" cy="3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22" name="Line 98"/>
            <xdr:cNvSpPr>
              <a:spLocks noChangeShapeType="1"/>
            </xdr:cNvSpPr>
          </xdr:nvSpPr>
          <xdr:spPr bwMode="auto">
            <a:xfrm rot="-5400000">
              <a:off x="704" y="897"/>
              <a:ext cx="1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23" name="Line 99"/>
            <xdr:cNvSpPr>
              <a:spLocks noChangeShapeType="1"/>
            </xdr:cNvSpPr>
          </xdr:nvSpPr>
          <xdr:spPr bwMode="auto">
            <a:xfrm rot="-5400000">
              <a:off x="713" y="872"/>
              <a:ext cx="0" cy="3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24" name="Line 100"/>
            <xdr:cNvSpPr>
              <a:spLocks noChangeShapeType="1"/>
            </xdr:cNvSpPr>
          </xdr:nvSpPr>
          <xdr:spPr bwMode="auto">
            <a:xfrm rot="-5400000">
              <a:off x="650" y="839"/>
              <a:ext cx="0" cy="18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1157" name="Line 133"/>
            <xdr:cNvSpPr>
              <a:spLocks noChangeShapeType="1"/>
            </xdr:cNvSpPr>
          </xdr:nvSpPr>
          <xdr:spPr bwMode="auto">
            <a:xfrm rot="-5400000">
              <a:off x="571" y="897"/>
              <a:ext cx="1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15</xdr:row>
          <xdr:rowOff>76200</xdr:rowOff>
        </xdr:from>
        <xdr:to>
          <xdr:col>5</xdr:col>
          <xdr:colOff>190500</xdr:colOff>
          <xdr:row>16</xdr:row>
          <xdr:rowOff>144780</xdr:rowOff>
        </xdr:to>
        <xdr:sp macro="" textlink="">
          <xdr:nvSpPr>
            <xdr:cNvPr id="1025" name="Spi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91440</xdr:rowOff>
        </xdr:from>
        <xdr:to>
          <xdr:col>5</xdr:col>
          <xdr:colOff>182880</xdr:colOff>
          <xdr:row>21</xdr:row>
          <xdr:rowOff>15240</xdr:rowOff>
        </xdr:to>
        <xdr:sp macro="" textlink="">
          <xdr:nvSpPr>
            <xdr:cNvPr id="1027" name="SpinButton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83820</xdr:rowOff>
        </xdr:from>
        <xdr:to>
          <xdr:col>5</xdr:col>
          <xdr:colOff>182880</xdr:colOff>
          <xdr:row>25</xdr:row>
          <xdr:rowOff>182880</xdr:rowOff>
        </xdr:to>
        <xdr:sp macro="" textlink="">
          <xdr:nvSpPr>
            <xdr:cNvPr id="1028" name="SpinButton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99060</xdr:rowOff>
        </xdr:from>
        <xdr:to>
          <xdr:col>5</xdr:col>
          <xdr:colOff>182880</xdr:colOff>
          <xdr:row>29</xdr:row>
          <xdr:rowOff>22860</xdr:rowOff>
        </xdr:to>
        <xdr:sp macro="" textlink="">
          <xdr:nvSpPr>
            <xdr:cNvPr id="1029" name="SpinButton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31</xdr:row>
          <xdr:rowOff>83820</xdr:rowOff>
        </xdr:from>
        <xdr:to>
          <xdr:col>5</xdr:col>
          <xdr:colOff>190500</xdr:colOff>
          <xdr:row>32</xdr:row>
          <xdr:rowOff>182880</xdr:rowOff>
        </xdr:to>
        <xdr:sp macro="" textlink="">
          <xdr:nvSpPr>
            <xdr:cNvPr id="1030" name="SpinButton5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9</xdr:row>
          <xdr:rowOff>114300</xdr:rowOff>
        </xdr:from>
        <xdr:to>
          <xdr:col>5</xdr:col>
          <xdr:colOff>190500</xdr:colOff>
          <xdr:row>10</xdr:row>
          <xdr:rowOff>160020</xdr:rowOff>
        </xdr:to>
        <xdr:sp macro="" textlink="">
          <xdr:nvSpPr>
            <xdr:cNvPr id="1031" name="SpinButton6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0</xdr:rowOff>
        </xdr:from>
        <xdr:to>
          <xdr:col>5</xdr:col>
          <xdr:colOff>190500</xdr:colOff>
          <xdr:row>12</xdr:row>
          <xdr:rowOff>68580</xdr:rowOff>
        </xdr:to>
        <xdr:sp macro="" textlink="">
          <xdr:nvSpPr>
            <xdr:cNvPr id="1032" name="SpinButton7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2.emf"/><Relationship Id="rId11" Type="http://schemas.openxmlformats.org/officeDocument/2006/relationships/control" Target="../activeX/activeX6.xml"/><Relationship Id="rId5" Type="http://schemas.openxmlformats.org/officeDocument/2006/relationships/control" Target="../activeX/activeX1.xml"/><Relationship Id="rId10" Type="http://schemas.openxmlformats.org/officeDocument/2006/relationships/control" Target="../activeX/activeX5.xml"/><Relationship Id="rId4" Type="http://schemas.openxmlformats.org/officeDocument/2006/relationships/image" Target="../media/image1.png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L51"/>
  <sheetViews>
    <sheetView showGridLines="0" showRowColHeaders="0" tabSelected="1" workbookViewId="0">
      <selection activeCell="E26" sqref="E26"/>
    </sheetView>
  </sheetViews>
  <sheetFormatPr defaultRowHeight="13.2" x14ac:dyDescent="0.25"/>
  <cols>
    <col min="1" max="1" width="4.6640625" customWidth="1"/>
    <col min="2" max="2" width="8.6640625" customWidth="1"/>
    <col min="3" max="3" width="35.44140625" customWidth="1"/>
    <col min="4" max="4" width="9" customWidth="1"/>
    <col min="5" max="6" width="9.5546875" customWidth="1"/>
    <col min="7" max="8" width="9.5546875" style="2" customWidth="1"/>
    <col min="10" max="10" width="3.44140625" customWidth="1"/>
  </cols>
  <sheetData>
    <row r="1" spans="2:12" ht="21" x14ac:dyDescent="0.4">
      <c r="B1" s="9"/>
      <c r="C1" s="10" t="s">
        <v>9</v>
      </c>
      <c r="D1" s="11"/>
      <c r="E1" s="12"/>
      <c r="F1" s="12"/>
      <c r="G1" s="13"/>
      <c r="H1" s="13"/>
      <c r="I1" s="14"/>
      <c r="J1" s="15"/>
      <c r="K1" s="3"/>
      <c r="L1" s="3"/>
    </row>
    <row r="2" spans="2:12" ht="13.8" thickBot="1" x14ac:dyDescent="0.3">
      <c r="B2" s="7"/>
      <c r="C2" s="16"/>
      <c r="D2" s="16"/>
      <c r="E2" s="16"/>
      <c r="F2" s="16"/>
      <c r="G2" s="17"/>
      <c r="H2" s="17"/>
      <c r="I2" s="18"/>
      <c r="J2" s="19"/>
      <c r="K2" s="3"/>
      <c r="L2" s="3"/>
    </row>
    <row r="3" spans="2:12" ht="13.8" thickBot="1" x14ac:dyDescent="0.3">
      <c r="B3" s="20" t="s">
        <v>0</v>
      </c>
      <c r="C3" s="68"/>
      <c r="D3" s="69"/>
      <c r="E3" s="16"/>
      <c r="F3" s="21" t="s">
        <v>54</v>
      </c>
      <c r="G3" s="17"/>
      <c r="H3" s="17"/>
      <c r="I3" s="18"/>
      <c r="J3" s="19"/>
      <c r="K3" s="3"/>
      <c r="L3" s="3"/>
    </row>
    <row r="4" spans="2:12" ht="13.8" thickBot="1" x14ac:dyDescent="0.3">
      <c r="B4" s="20" t="s">
        <v>1</v>
      </c>
      <c r="C4" s="68"/>
      <c r="D4" s="69"/>
      <c r="E4" s="16"/>
      <c r="F4" s="16" t="s">
        <v>35</v>
      </c>
      <c r="G4" s="17"/>
      <c r="H4" s="53"/>
      <c r="I4" s="18"/>
      <c r="J4" s="19"/>
      <c r="K4" s="3"/>
      <c r="L4" s="3"/>
    </row>
    <row r="5" spans="2:12" x14ac:dyDescent="0.25">
      <c r="B5" s="7"/>
      <c r="C5" s="16"/>
      <c r="D5" s="16"/>
      <c r="E5" s="16"/>
      <c r="F5" s="16"/>
      <c r="G5" s="17"/>
      <c r="H5" s="17"/>
      <c r="I5" s="18"/>
      <c r="J5" s="19"/>
      <c r="K5" s="3"/>
      <c r="L5" s="3"/>
    </row>
    <row r="6" spans="2:12" x14ac:dyDescent="0.25">
      <c r="B6" s="7"/>
      <c r="I6" s="18"/>
      <c r="J6" s="19"/>
      <c r="K6" s="3"/>
      <c r="L6" s="3"/>
    </row>
    <row r="7" spans="2:12" x14ac:dyDescent="0.25">
      <c r="B7" s="7"/>
      <c r="I7" s="18"/>
      <c r="J7" s="19"/>
      <c r="K7" s="3"/>
      <c r="L7" s="3"/>
    </row>
    <row r="8" spans="2:12" x14ac:dyDescent="0.25">
      <c r="B8" s="7"/>
      <c r="C8" s="22"/>
      <c r="D8" s="22"/>
      <c r="E8" s="22"/>
      <c r="F8" s="22"/>
      <c r="G8" s="22"/>
      <c r="H8" s="22"/>
      <c r="I8" s="18"/>
      <c r="J8" s="19"/>
      <c r="K8" s="3"/>
      <c r="L8" s="3"/>
    </row>
    <row r="9" spans="2:12" x14ac:dyDescent="0.25">
      <c r="B9" s="7"/>
      <c r="C9" s="18"/>
      <c r="D9" s="18"/>
      <c r="E9" s="23" t="s">
        <v>47</v>
      </c>
      <c r="F9" s="16"/>
      <c r="G9" s="30" t="s">
        <v>49</v>
      </c>
      <c r="H9" s="66" t="s">
        <v>48</v>
      </c>
      <c r="I9" s="18"/>
      <c r="J9" s="19"/>
      <c r="K9" s="3"/>
      <c r="L9" s="3"/>
    </row>
    <row r="10" spans="2:12" ht="18" customHeight="1" thickBot="1" x14ac:dyDescent="0.3">
      <c r="B10" s="7"/>
      <c r="C10" s="23" t="s">
        <v>2</v>
      </c>
      <c r="D10" s="21"/>
      <c r="E10" s="16"/>
      <c r="F10" s="16"/>
      <c r="G10" s="31"/>
      <c r="H10" s="67"/>
      <c r="I10" s="32"/>
      <c r="J10" s="19"/>
      <c r="K10" s="3"/>
      <c r="L10" s="3"/>
    </row>
    <row r="11" spans="2:12" ht="14.25" customHeight="1" thickBot="1" x14ac:dyDescent="0.3">
      <c r="B11" s="7"/>
      <c r="C11" s="24" t="s">
        <v>23</v>
      </c>
      <c r="D11" s="25"/>
      <c r="E11" s="54">
        <v>10</v>
      </c>
      <c r="F11" s="33"/>
      <c r="G11" s="31"/>
      <c r="H11" s="67"/>
      <c r="I11" s="32"/>
      <c r="J11" s="19"/>
      <c r="K11" s="3"/>
      <c r="L11" s="3"/>
    </row>
    <row r="12" spans="2:12" ht="16.2" thickBot="1" x14ac:dyDescent="0.3">
      <c r="B12" s="7"/>
      <c r="C12" s="24" t="s">
        <v>50</v>
      </c>
      <c r="D12" s="25"/>
      <c r="E12" s="54">
        <v>250</v>
      </c>
      <c r="F12" s="33"/>
      <c r="G12" s="31"/>
      <c r="H12" s="31"/>
      <c r="I12" s="32"/>
      <c r="J12" s="19"/>
      <c r="K12" s="3"/>
      <c r="L12" s="3"/>
    </row>
    <row r="13" spans="2:12" ht="13.8" thickBot="1" x14ac:dyDescent="0.3">
      <c r="B13" s="7"/>
      <c r="C13" s="26"/>
      <c r="D13" s="21"/>
      <c r="E13" s="38"/>
      <c r="F13" s="16"/>
      <c r="G13" s="31"/>
      <c r="H13" s="31"/>
      <c r="I13" s="18"/>
      <c r="J13" s="19"/>
      <c r="K13" s="3"/>
      <c r="L13" s="3"/>
    </row>
    <row r="14" spans="2:12" ht="13.8" thickBot="1" x14ac:dyDescent="0.3">
      <c r="B14" s="7"/>
      <c r="C14" s="24" t="s">
        <v>3</v>
      </c>
      <c r="D14" s="25"/>
      <c r="E14" s="47">
        <f>E11*E12</f>
        <v>2500</v>
      </c>
      <c r="F14" s="17"/>
      <c r="G14" s="31"/>
      <c r="H14" s="52">
        <v>3000</v>
      </c>
      <c r="I14" s="18"/>
      <c r="J14" s="19"/>
      <c r="K14" s="3"/>
      <c r="L14" s="3"/>
    </row>
    <row r="15" spans="2:12" x14ac:dyDescent="0.25">
      <c r="B15" s="7"/>
      <c r="C15" s="27"/>
      <c r="D15" s="27"/>
      <c r="E15" s="38"/>
      <c r="F15" s="16"/>
      <c r="G15" s="31"/>
      <c r="H15" s="37"/>
      <c r="I15" s="18"/>
      <c r="J15" s="19"/>
      <c r="K15" s="3"/>
      <c r="L15" s="3"/>
    </row>
    <row r="16" spans="2:12" ht="16.2" thickBot="1" x14ac:dyDescent="0.3">
      <c r="B16" s="7"/>
      <c r="C16" s="23" t="s">
        <v>51</v>
      </c>
      <c r="D16" s="21"/>
      <c r="E16" s="38"/>
      <c r="F16" s="16"/>
      <c r="G16" s="31"/>
      <c r="H16" s="37"/>
      <c r="I16" s="18"/>
      <c r="J16" s="19"/>
      <c r="K16" s="3"/>
      <c r="L16" s="3"/>
    </row>
    <row r="17" spans="2:12" ht="13.8" thickBot="1" x14ac:dyDescent="0.3">
      <c r="B17" s="8"/>
      <c r="C17" s="24" t="s">
        <v>45</v>
      </c>
      <c r="D17" s="25"/>
      <c r="E17" s="53">
        <v>20</v>
      </c>
      <c r="F17" s="17"/>
      <c r="G17" s="31"/>
      <c r="H17" s="37"/>
      <c r="I17" s="18"/>
      <c r="J17" s="19"/>
      <c r="K17" s="3"/>
      <c r="L17" s="3"/>
    </row>
    <row r="18" spans="2:12" ht="13.8" thickBot="1" x14ac:dyDescent="0.3">
      <c r="B18" s="7"/>
      <c r="C18" s="27" t="s">
        <v>6</v>
      </c>
      <c r="D18" s="27"/>
      <c r="E18" s="47">
        <f>E17*E14/100</f>
        <v>500</v>
      </c>
      <c r="F18" s="16"/>
      <c r="G18" s="31"/>
      <c r="H18" s="47">
        <f>H14*E17/100</f>
        <v>600</v>
      </c>
      <c r="I18" s="18"/>
      <c r="J18" s="35"/>
      <c r="K18" s="3"/>
      <c r="L18" s="3"/>
    </row>
    <row r="19" spans="2:12" x14ac:dyDescent="0.25">
      <c r="B19" s="7"/>
      <c r="C19" s="27"/>
      <c r="D19" s="27"/>
      <c r="E19" s="38"/>
      <c r="F19" s="16"/>
      <c r="G19" s="31"/>
      <c r="H19" s="38"/>
      <c r="I19" s="18"/>
      <c r="J19" s="35"/>
      <c r="K19" s="3"/>
      <c r="L19" s="50"/>
    </row>
    <row r="20" spans="2:12" ht="13.8" thickBot="1" x14ac:dyDescent="0.3">
      <c r="B20" s="7"/>
      <c r="C20" s="23" t="s">
        <v>4</v>
      </c>
      <c r="D20" s="21"/>
      <c r="E20" s="38"/>
      <c r="F20" s="16"/>
      <c r="G20" s="31"/>
      <c r="H20" s="37"/>
      <c r="I20" s="18"/>
      <c r="J20" s="19"/>
      <c r="K20" s="3"/>
      <c r="L20" s="3"/>
    </row>
    <row r="21" spans="2:12" ht="13.8" thickBot="1" x14ac:dyDescent="0.3">
      <c r="B21" s="7"/>
      <c r="C21" s="24" t="s">
        <v>21</v>
      </c>
      <c r="D21" s="16"/>
      <c r="E21" s="55" t="str">
        <f>'Day Lookup'!B14</f>
        <v>Jun</v>
      </c>
      <c r="F21" s="18"/>
      <c r="G21" s="31"/>
      <c r="H21" s="37"/>
      <c r="I21" s="18"/>
      <c r="J21" s="19"/>
      <c r="K21" s="3"/>
      <c r="L21" s="3"/>
    </row>
    <row r="22" spans="2:12" ht="13.8" thickBot="1" x14ac:dyDescent="0.3">
      <c r="B22" s="7"/>
      <c r="C22" s="28" t="s">
        <v>7</v>
      </c>
      <c r="D22" s="28"/>
      <c r="E22" s="47">
        <f>E18/'Day Lookup'!A1</f>
        <v>16.666666666666668</v>
      </c>
      <c r="F22" s="17"/>
      <c r="G22" s="31"/>
      <c r="H22" s="47">
        <f>H18/'Day Lookup'!A1</f>
        <v>20</v>
      </c>
      <c r="I22" s="18"/>
      <c r="J22" s="19"/>
      <c r="K22" s="3"/>
      <c r="L22" s="3"/>
    </row>
    <row r="23" spans="2:12" ht="13.8" thickBot="1" x14ac:dyDescent="0.3">
      <c r="B23" s="7"/>
      <c r="C23" s="27" t="s">
        <v>22</v>
      </c>
      <c r="D23" s="27"/>
      <c r="E23" s="47">
        <f>E22*1.1</f>
        <v>18.333333333333336</v>
      </c>
      <c r="F23" s="17"/>
      <c r="G23" s="31"/>
      <c r="H23" s="47">
        <f>H22*1.1</f>
        <v>22</v>
      </c>
      <c r="I23" s="18"/>
      <c r="J23" s="19"/>
      <c r="K23" s="3"/>
      <c r="L23" s="3"/>
    </row>
    <row r="24" spans="2:12" x14ac:dyDescent="0.25">
      <c r="B24" s="7"/>
      <c r="C24" s="27"/>
      <c r="D24" s="27"/>
      <c r="E24" s="37"/>
      <c r="F24" s="17"/>
      <c r="G24" s="31"/>
      <c r="H24" s="37"/>
      <c r="I24" s="18"/>
      <c r="J24" s="19"/>
      <c r="K24" s="3"/>
      <c r="L24" s="3"/>
    </row>
    <row r="25" spans="2:12" ht="13.8" thickBot="1" x14ac:dyDescent="0.3">
      <c r="B25" s="7"/>
      <c r="C25" s="23" t="s">
        <v>33</v>
      </c>
      <c r="D25" s="21"/>
      <c r="E25" s="38"/>
      <c r="F25" s="16"/>
      <c r="G25" s="31"/>
      <c r="H25" s="37"/>
      <c r="I25" s="18"/>
      <c r="J25" s="19"/>
      <c r="K25" s="3"/>
      <c r="L25" s="3"/>
    </row>
    <row r="26" spans="2:12" ht="16.2" thickBot="1" x14ac:dyDescent="0.3">
      <c r="B26" s="7"/>
      <c r="C26" s="24" t="s">
        <v>52</v>
      </c>
      <c r="D26" s="29"/>
      <c r="E26" s="56">
        <v>50</v>
      </c>
      <c r="F26" s="18"/>
      <c r="G26" s="31"/>
      <c r="H26" s="37"/>
      <c r="I26" s="18"/>
      <c r="J26" s="19"/>
      <c r="K26" s="3"/>
      <c r="L26" s="3"/>
    </row>
    <row r="27" spans="2:12" ht="13.8" thickBot="1" x14ac:dyDescent="0.3">
      <c r="B27" s="7"/>
      <c r="C27" s="27" t="s">
        <v>24</v>
      </c>
      <c r="D27" s="27"/>
      <c r="E27" s="47">
        <f>E23*E26/100</f>
        <v>9.1666666666666679</v>
      </c>
      <c r="F27" s="17"/>
      <c r="G27" s="31"/>
      <c r="H27" s="47">
        <f>H23*E26/100</f>
        <v>11</v>
      </c>
      <c r="I27" s="18"/>
      <c r="J27" s="19"/>
      <c r="K27" s="3"/>
      <c r="L27" s="3"/>
    </row>
    <row r="28" spans="2:12" ht="13.8" thickBot="1" x14ac:dyDescent="0.3">
      <c r="B28" s="7"/>
      <c r="C28" s="27" t="s">
        <v>25</v>
      </c>
      <c r="D28" s="27"/>
      <c r="E28" s="47">
        <f>E27/2</f>
        <v>4.5833333333333339</v>
      </c>
      <c r="F28" s="17"/>
      <c r="G28" s="31"/>
      <c r="H28" s="47">
        <f>H27/2</f>
        <v>5.5</v>
      </c>
      <c r="I28" s="18"/>
      <c r="J28" s="19"/>
      <c r="K28" s="3"/>
      <c r="L28" s="3"/>
    </row>
    <row r="29" spans="2:12" ht="13.8" thickBot="1" x14ac:dyDescent="0.3">
      <c r="B29" s="7"/>
      <c r="C29" s="24" t="s">
        <v>27</v>
      </c>
      <c r="D29" s="29"/>
      <c r="E29" s="56">
        <v>45</v>
      </c>
      <c r="F29" s="18"/>
      <c r="G29" s="31"/>
      <c r="H29" s="37"/>
      <c r="I29" s="18"/>
      <c r="J29" s="19"/>
      <c r="K29" s="3"/>
      <c r="L29" s="3"/>
    </row>
    <row r="30" spans="2:12" ht="13.8" thickBot="1" x14ac:dyDescent="0.3">
      <c r="B30" s="7"/>
      <c r="C30" s="27" t="s">
        <v>26</v>
      </c>
      <c r="D30" s="27"/>
      <c r="E30" s="47">
        <f>E29*E28/100</f>
        <v>2.0625000000000004</v>
      </c>
      <c r="F30" s="16"/>
      <c r="G30" s="31"/>
      <c r="H30" s="47">
        <f>E29*H28/100</f>
        <v>2.4750000000000001</v>
      </c>
      <c r="I30" s="18"/>
      <c r="J30" s="19"/>
      <c r="K30" s="3"/>
      <c r="L30" s="3"/>
    </row>
    <row r="31" spans="2:12" x14ac:dyDescent="0.25">
      <c r="B31" s="7"/>
      <c r="C31" s="27"/>
      <c r="D31" s="27"/>
      <c r="E31" s="38"/>
      <c r="F31" s="16"/>
      <c r="G31" s="31"/>
      <c r="H31" s="37"/>
      <c r="I31" s="18"/>
      <c r="J31" s="19"/>
      <c r="K31" s="3"/>
      <c r="L31" s="3"/>
    </row>
    <row r="32" spans="2:12" ht="13.8" thickBot="1" x14ac:dyDescent="0.3">
      <c r="B32" s="7"/>
      <c r="C32" s="23" t="s">
        <v>34</v>
      </c>
      <c r="D32" s="21"/>
      <c r="E32" s="38"/>
      <c r="F32" s="16"/>
      <c r="G32" s="31"/>
      <c r="H32" s="37"/>
      <c r="I32" s="36"/>
      <c r="J32" s="19"/>
      <c r="K32" s="3"/>
      <c r="L32" s="3"/>
    </row>
    <row r="33" spans="2:12" ht="16.2" thickBot="1" x14ac:dyDescent="0.3">
      <c r="B33" s="7"/>
      <c r="C33" s="24" t="s">
        <v>53</v>
      </c>
      <c r="D33" s="29"/>
      <c r="E33" s="57">
        <f>'Day Lookup'!F14</f>
        <v>1075</v>
      </c>
      <c r="F33" s="18"/>
      <c r="G33" s="31"/>
      <c r="H33" s="37"/>
      <c r="I33" s="18"/>
      <c r="J33" s="19"/>
      <c r="K33" s="3"/>
      <c r="L33" s="3"/>
    </row>
    <row r="34" spans="2:12" ht="13.8" thickBot="1" x14ac:dyDescent="0.3">
      <c r="B34" s="7"/>
      <c r="C34" s="24" t="s">
        <v>46</v>
      </c>
      <c r="D34" s="16"/>
      <c r="E34" s="47">
        <f>E30*E33</f>
        <v>2217.1875000000005</v>
      </c>
      <c r="F34" s="21"/>
      <c r="G34" s="31"/>
      <c r="H34" s="47">
        <f>H30*E33</f>
        <v>2660.625</v>
      </c>
      <c r="I34" s="18"/>
      <c r="J34" s="19"/>
      <c r="K34" s="3"/>
      <c r="L34" s="4"/>
    </row>
    <row r="35" spans="2:12" ht="13.8" thickBot="1" x14ac:dyDescent="0.3">
      <c r="B35" s="7"/>
      <c r="C35" s="23" t="s">
        <v>5</v>
      </c>
      <c r="D35" s="21"/>
      <c r="E35" s="39"/>
      <c r="F35" s="34"/>
      <c r="G35" s="31"/>
      <c r="H35" s="18"/>
      <c r="I35" s="18"/>
      <c r="J35" s="19"/>
      <c r="K35" s="3"/>
      <c r="L35" s="4"/>
    </row>
    <row r="36" spans="2:12" ht="13.8" thickBot="1" x14ac:dyDescent="0.3">
      <c r="B36" s="7"/>
      <c r="C36" s="24" t="s">
        <v>35</v>
      </c>
      <c r="D36" s="16"/>
      <c r="E36" s="51">
        <f>E34*1.1</f>
        <v>2438.9062500000009</v>
      </c>
      <c r="F36" s="34"/>
      <c r="G36" s="31"/>
      <c r="H36" s="51">
        <f>H34*1.1</f>
        <v>2926.6875000000005</v>
      </c>
      <c r="I36" s="18"/>
      <c r="J36" s="19"/>
      <c r="K36" s="3"/>
      <c r="L36" s="4"/>
    </row>
    <row r="37" spans="2:12" x14ac:dyDescent="0.25">
      <c r="B37" s="7"/>
      <c r="C37" s="16"/>
      <c r="D37" s="16"/>
      <c r="E37" s="34"/>
      <c r="F37" s="34"/>
      <c r="G37" s="34"/>
      <c r="H37" s="17"/>
      <c r="I37" s="18"/>
      <c r="J37" s="19"/>
      <c r="K37" s="3"/>
      <c r="L37" s="4"/>
    </row>
    <row r="38" spans="2:12" x14ac:dyDescent="0.25">
      <c r="B38" s="7"/>
      <c r="C38" s="21"/>
      <c r="D38" s="16"/>
      <c r="E38" s="16"/>
      <c r="F38" s="16"/>
      <c r="G38" s="17"/>
      <c r="H38" s="17"/>
      <c r="I38" s="18"/>
      <c r="J38" s="19"/>
      <c r="K38" s="3"/>
      <c r="L38" s="3"/>
    </row>
    <row r="39" spans="2:12" ht="76.5" customHeight="1" x14ac:dyDescent="0.25">
      <c r="B39" s="7"/>
      <c r="G39" s="40"/>
      <c r="H39" s="17"/>
      <c r="I39" s="18"/>
      <c r="J39" s="19"/>
      <c r="K39" s="3"/>
      <c r="L39" s="3"/>
    </row>
    <row r="40" spans="2:12" ht="39" customHeight="1" x14ac:dyDescent="0.25">
      <c r="B40" s="7"/>
      <c r="G40" s="41"/>
      <c r="H40" s="34"/>
      <c r="I40" s="18"/>
      <c r="J40" s="19"/>
      <c r="K40" s="3"/>
      <c r="L40" s="3"/>
    </row>
    <row r="41" spans="2:12" ht="25.5" customHeight="1" x14ac:dyDescent="0.25">
      <c r="B41" s="7"/>
      <c r="G41" s="42"/>
      <c r="H41" s="34"/>
      <c r="I41" s="18"/>
      <c r="J41" s="19"/>
      <c r="K41" s="3"/>
      <c r="L41" s="3"/>
    </row>
    <row r="42" spans="2:12" ht="15" customHeight="1" x14ac:dyDescent="0.25">
      <c r="B42" s="7"/>
      <c r="C42" s="60" t="s">
        <v>32</v>
      </c>
      <c r="D42" s="62" t="s">
        <v>30</v>
      </c>
      <c r="E42" s="62" t="s">
        <v>44</v>
      </c>
      <c r="F42" s="64" t="s">
        <v>31</v>
      </c>
      <c r="G42" s="37"/>
      <c r="H42" s="34"/>
      <c r="I42" s="18"/>
      <c r="J42" s="19"/>
      <c r="K42" s="3"/>
      <c r="L42" s="3"/>
    </row>
    <row r="43" spans="2:12" ht="14.25" customHeight="1" x14ac:dyDescent="0.25">
      <c r="B43" s="7"/>
      <c r="C43" s="61"/>
      <c r="D43" s="63"/>
      <c r="E43" s="63"/>
      <c r="F43" s="65"/>
      <c r="G43" s="42"/>
      <c r="H43" s="34"/>
      <c r="I43" s="18"/>
      <c r="J43" s="19"/>
      <c r="K43" s="3"/>
      <c r="L43" s="3"/>
    </row>
    <row r="44" spans="2:12" x14ac:dyDescent="0.25">
      <c r="B44" s="7"/>
      <c r="C44" s="48" t="s">
        <v>28</v>
      </c>
      <c r="D44" s="5">
        <v>360</v>
      </c>
      <c r="E44" s="5">
        <v>755</v>
      </c>
      <c r="F44" s="58">
        <v>960</v>
      </c>
      <c r="G44" s="38"/>
      <c r="H44" s="34"/>
      <c r="I44" s="18"/>
      <c r="J44" s="19"/>
      <c r="K44" s="3"/>
      <c r="L44" s="3"/>
    </row>
    <row r="45" spans="2:12" x14ac:dyDescent="0.25">
      <c r="B45" s="7"/>
      <c r="C45" s="49" t="s">
        <v>29</v>
      </c>
      <c r="D45" s="6">
        <v>490</v>
      </c>
      <c r="E45" s="6">
        <v>1075</v>
      </c>
      <c r="F45" s="59">
        <v>1385</v>
      </c>
      <c r="G45" s="17"/>
      <c r="H45" s="17"/>
      <c r="I45" s="18"/>
      <c r="J45" s="19"/>
      <c r="K45" s="3"/>
      <c r="L45" s="3"/>
    </row>
    <row r="46" spans="2:12" ht="13.8" thickBot="1" x14ac:dyDescent="0.3">
      <c r="B46" s="45"/>
      <c r="C46" s="46"/>
      <c r="D46" s="46"/>
      <c r="E46" s="46"/>
      <c r="F46" s="46"/>
      <c r="G46" s="43"/>
      <c r="H46" s="43"/>
      <c r="I46" s="43"/>
      <c r="J46" s="44"/>
      <c r="K46" s="3"/>
      <c r="L46" s="3"/>
    </row>
    <row r="47" spans="2:12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</sheetData>
  <sheetProtection sheet="1" objects="1" scenarios="1" selectLockedCells="1"/>
  <mergeCells count="7">
    <mergeCell ref="C3:D3"/>
    <mergeCell ref="C4:D4"/>
    <mergeCell ref="C42:C43"/>
    <mergeCell ref="D42:D43"/>
    <mergeCell ref="E42:E43"/>
    <mergeCell ref="F42:F43"/>
    <mergeCell ref="H9:H11"/>
  </mergeCells>
  <phoneticPr fontId="0" type="noConversion"/>
  <pageMargins left="0.22" right="0.22" top="0.4" bottom="0.67" header="0.31" footer="0.3"/>
  <pageSetup orientation="portrait" r:id="rId1"/>
  <headerFooter alignWithMargins="0">
    <oddFooter>&amp;L&amp;F&amp;CPage &amp;P of &amp;N&amp;RPrinted &amp;D</oddFooter>
  </headerFooter>
  <drawing r:id="rId2"/>
  <legacyDrawing r:id="rId3"/>
  <picture r:id="rId4"/>
  <controls>
    <mc:AlternateContent xmlns:mc="http://schemas.openxmlformats.org/markup-compatibility/2006">
      <mc:Choice Requires="x14">
        <control shapeId="1025" r:id="rId5" name="SpinButton1">
          <controlPr defaultSize="0" autoLine="0" linkedCell="E17" r:id="rId6">
            <anchor moveWithCells="1">
              <from>
                <xdr:col>5</xdr:col>
                <xdr:colOff>7620</xdr:colOff>
                <xdr:row>15</xdr:row>
                <xdr:rowOff>76200</xdr:rowOff>
              </from>
              <to>
                <xdr:col>5</xdr:col>
                <xdr:colOff>190500</xdr:colOff>
                <xdr:row>16</xdr:row>
                <xdr:rowOff>144780</xdr:rowOff>
              </to>
            </anchor>
          </controlPr>
        </control>
      </mc:Choice>
      <mc:Fallback>
        <control shapeId="1025" r:id="rId5" name="SpinButton1"/>
      </mc:Fallback>
    </mc:AlternateContent>
    <mc:AlternateContent xmlns:mc="http://schemas.openxmlformats.org/markup-compatibility/2006">
      <mc:Choice Requires="x14">
        <control shapeId="1027" r:id="rId7" name="SpinButton2">
          <controlPr defaultSize="0" autoLine="0" linkedCell="'Day Lookup'!A14" r:id="rId6">
            <anchor moveWithCells="1">
              <from>
                <xdr:col>5</xdr:col>
                <xdr:colOff>0</xdr:colOff>
                <xdr:row>19</xdr:row>
                <xdr:rowOff>91440</xdr:rowOff>
              </from>
              <to>
                <xdr:col>5</xdr:col>
                <xdr:colOff>182880</xdr:colOff>
                <xdr:row>21</xdr:row>
                <xdr:rowOff>15240</xdr:rowOff>
              </to>
            </anchor>
          </controlPr>
        </control>
      </mc:Choice>
      <mc:Fallback>
        <control shapeId="1027" r:id="rId7" name="SpinButton2"/>
      </mc:Fallback>
    </mc:AlternateContent>
    <mc:AlternateContent xmlns:mc="http://schemas.openxmlformats.org/markup-compatibility/2006">
      <mc:Choice Requires="x14">
        <control shapeId="1028" r:id="rId8" name="SpinButton3">
          <controlPr defaultSize="0" autoLine="0" linkedCell="E26" r:id="rId6">
            <anchor moveWithCells="1">
              <from>
                <xdr:col>5</xdr:col>
                <xdr:colOff>0</xdr:colOff>
                <xdr:row>24</xdr:row>
                <xdr:rowOff>83820</xdr:rowOff>
              </from>
              <to>
                <xdr:col>5</xdr:col>
                <xdr:colOff>182880</xdr:colOff>
                <xdr:row>25</xdr:row>
                <xdr:rowOff>182880</xdr:rowOff>
              </to>
            </anchor>
          </controlPr>
        </control>
      </mc:Choice>
      <mc:Fallback>
        <control shapeId="1028" r:id="rId8" name="SpinButton3"/>
      </mc:Fallback>
    </mc:AlternateContent>
    <mc:AlternateContent xmlns:mc="http://schemas.openxmlformats.org/markup-compatibility/2006">
      <mc:Choice Requires="x14">
        <control shapeId="1029" r:id="rId9" name="SpinButton4">
          <controlPr defaultSize="0" autoLine="0" linkedCell="E29" r:id="rId6">
            <anchor moveWithCells="1">
              <from>
                <xdr:col>5</xdr:col>
                <xdr:colOff>0</xdr:colOff>
                <xdr:row>27</xdr:row>
                <xdr:rowOff>99060</xdr:rowOff>
              </from>
              <to>
                <xdr:col>5</xdr:col>
                <xdr:colOff>182880</xdr:colOff>
                <xdr:row>29</xdr:row>
                <xdr:rowOff>22860</xdr:rowOff>
              </to>
            </anchor>
          </controlPr>
        </control>
      </mc:Choice>
      <mc:Fallback>
        <control shapeId="1029" r:id="rId9" name="SpinButton4"/>
      </mc:Fallback>
    </mc:AlternateContent>
    <mc:AlternateContent xmlns:mc="http://schemas.openxmlformats.org/markup-compatibility/2006">
      <mc:Choice Requires="x14">
        <control shapeId="1030" r:id="rId10" name="SpinButton5">
          <controlPr defaultSize="0" autoLine="0" linkedCell="'Day Lookup'!E14" r:id="rId6">
            <anchor moveWithCells="1">
              <from>
                <xdr:col>5</xdr:col>
                <xdr:colOff>7620</xdr:colOff>
                <xdr:row>31</xdr:row>
                <xdr:rowOff>83820</xdr:rowOff>
              </from>
              <to>
                <xdr:col>5</xdr:col>
                <xdr:colOff>190500</xdr:colOff>
                <xdr:row>32</xdr:row>
                <xdr:rowOff>182880</xdr:rowOff>
              </to>
            </anchor>
          </controlPr>
        </control>
      </mc:Choice>
      <mc:Fallback>
        <control shapeId="1030" r:id="rId10" name="SpinButton5"/>
      </mc:Fallback>
    </mc:AlternateContent>
    <mc:AlternateContent xmlns:mc="http://schemas.openxmlformats.org/markup-compatibility/2006">
      <mc:Choice Requires="x14">
        <control shapeId="1031" r:id="rId11" name="SpinButton6">
          <controlPr defaultSize="0" autoLine="0" linkedCell="E11" r:id="rId6">
            <anchor moveWithCells="1">
              <from>
                <xdr:col>5</xdr:col>
                <xdr:colOff>7620</xdr:colOff>
                <xdr:row>9</xdr:row>
                <xdr:rowOff>114300</xdr:rowOff>
              </from>
              <to>
                <xdr:col>5</xdr:col>
                <xdr:colOff>190500</xdr:colOff>
                <xdr:row>10</xdr:row>
                <xdr:rowOff>160020</xdr:rowOff>
              </to>
            </anchor>
          </controlPr>
        </control>
      </mc:Choice>
      <mc:Fallback>
        <control shapeId="1031" r:id="rId11" name="SpinButton6"/>
      </mc:Fallback>
    </mc:AlternateContent>
    <mc:AlternateContent xmlns:mc="http://schemas.openxmlformats.org/markup-compatibility/2006">
      <mc:Choice Requires="x14">
        <control shapeId="1032" r:id="rId12" name="SpinButton7">
          <controlPr defaultSize="0" autoLine="0" linkedCell="E12" r:id="rId6">
            <anchor moveWithCells="1">
              <from>
                <xdr:col>5</xdr:col>
                <xdr:colOff>7620</xdr:colOff>
                <xdr:row>11</xdr:row>
                <xdr:rowOff>0</xdr:rowOff>
              </from>
              <to>
                <xdr:col>5</xdr:col>
                <xdr:colOff>190500</xdr:colOff>
                <xdr:row>12</xdr:row>
                <xdr:rowOff>68580</xdr:rowOff>
              </to>
            </anchor>
          </controlPr>
        </control>
      </mc:Choice>
      <mc:Fallback>
        <control shapeId="1032" r:id="rId12" name="SpinButton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6"/>
  <sheetViews>
    <sheetView workbookViewId="0">
      <selection activeCell="B14" sqref="B14"/>
    </sheetView>
  </sheetViews>
  <sheetFormatPr defaultRowHeight="13.2" x14ac:dyDescent="0.25"/>
  <sheetData>
    <row r="1" spans="1:7" x14ac:dyDescent="0.25">
      <c r="A1" s="1">
        <f>VLOOKUP(A14,A15:C26,3)</f>
        <v>30</v>
      </c>
      <c r="B1" t="s">
        <v>13</v>
      </c>
      <c r="C1">
        <v>30</v>
      </c>
    </row>
    <row r="2" spans="1:7" x14ac:dyDescent="0.25">
      <c r="B2" t="s">
        <v>8</v>
      </c>
      <c r="C2">
        <v>31</v>
      </c>
    </row>
    <row r="3" spans="1:7" x14ac:dyDescent="0.25">
      <c r="B3" t="s">
        <v>20</v>
      </c>
      <c r="C3">
        <v>31</v>
      </c>
    </row>
    <row r="4" spans="1:7" x14ac:dyDescent="0.25">
      <c r="B4" t="s">
        <v>11</v>
      </c>
      <c r="C4">
        <v>28</v>
      </c>
    </row>
    <row r="5" spans="1:7" x14ac:dyDescent="0.25">
      <c r="B5" t="s">
        <v>10</v>
      </c>
      <c r="C5">
        <v>31</v>
      </c>
    </row>
    <row r="6" spans="1:7" x14ac:dyDescent="0.25">
      <c r="B6" t="s">
        <v>16</v>
      </c>
      <c r="C6">
        <v>31</v>
      </c>
    </row>
    <row r="7" spans="1:7" x14ac:dyDescent="0.25">
      <c r="B7" t="s">
        <v>15</v>
      </c>
      <c r="C7">
        <v>30</v>
      </c>
    </row>
    <row r="8" spans="1:7" x14ac:dyDescent="0.25">
      <c r="B8" t="s">
        <v>12</v>
      </c>
      <c r="C8">
        <v>31</v>
      </c>
    </row>
    <row r="9" spans="1:7" x14ac:dyDescent="0.25">
      <c r="B9" t="s">
        <v>14</v>
      </c>
      <c r="C9">
        <v>31</v>
      </c>
    </row>
    <row r="10" spans="1:7" x14ac:dyDescent="0.25">
      <c r="B10" t="s">
        <v>19</v>
      </c>
      <c r="C10">
        <v>30</v>
      </c>
    </row>
    <row r="11" spans="1:7" x14ac:dyDescent="0.25">
      <c r="B11" t="s">
        <v>18</v>
      </c>
      <c r="C11">
        <v>31</v>
      </c>
    </row>
    <row r="12" spans="1:7" x14ac:dyDescent="0.25">
      <c r="B12" t="s">
        <v>17</v>
      </c>
      <c r="C12">
        <v>30</v>
      </c>
    </row>
    <row r="14" spans="1:7" x14ac:dyDescent="0.25">
      <c r="A14">
        <v>7</v>
      </c>
      <c r="B14" t="str">
        <f>VLOOKUP(A14,A15:B26,2)</f>
        <v>Jun</v>
      </c>
      <c r="E14">
        <v>5</v>
      </c>
      <c r="F14">
        <f>VLOOKUP(E14,E15:F22,2)</f>
        <v>1075</v>
      </c>
    </row>
    <row r="15" spans="1:7" x14ac:dyDescent="0.25">
      <c r="A15">
        <v>1</v>
      </c>
      <c r="B15" t="s">
        <v>20</v>
      </c>
      <c r="C15">
        <v>31</v>
      </c>
      <c r="E15">
        <v>1</v>
      </c>
      <c r="F15">
        <v>360</v>
      </c>
      <c r="G15" t="s">
        <v>38</v>
      </c>
    </row>
    <row r="16" spans="1:7" x14ac:dyDescent="0.25">
      <c r="A16">
        <v>2</v>
      </c>
      <c r="B16" t="s">
        <v>19</v>
      </c>
      <c r="C16">
        <v>30</v>
      </c>
      <c r="E16">
        <v>2</v>
      </c>
      <c r="F16">
        <v>755</v>
      </c>
      <c r="G16" t="s">
        <v>39</v>
      </c>
    </row>
    <row r="17" spans="1:7" x14ac:dyDescent="0.25">
      <c r="A17">
        <v>3</v>
      </c>
      <c r="B17" t="s">
        <v>18</v>
      </c>
      <c r="C17">
        <v>31</v>
      </c>
      <c r="E17">
        <v>3</v>
      </c>
      <c r="F17">
        <v>960</v>
      </c>
      <c r="G17" t="s">
        <v>42</v>
      </c>
    </row>
    <row r="18" spans="1:7" x14ac:dyDescent="0.25">
      <c r="A18">
        <v>4</v>
      </c>
      <c r="B18" t="s">
        <v>17</v>
      </c>
      <c r="C18">
        <v>30</v>
      </c>
      <c r="E18">
        <v>4</v>
      </c>
      <c r="F18">
        <v>490</v>
      </c>
      <c r="G18" t="s">
        <v>40</v>
      </c>
    </row>
    <row r="19" spans="1:7" x14ac:dyDescent="0.25">
      <c r="A19">
        <v>5</v>
      </c>
      <c r="B19" t="s">
        <v>8</v>
      </c>
      <c r="C19">
        <v>31</v>
      </c>
      <c r="E19">
        <v>5</v>
      </c>
      <c r="F19">
        <v>1075</v>
      </c>
      <c r="G19" t="s">
        <v>43</v>
      </c>
    </row>
    <row r="20" spans="1:7" x14ac:dyDescent="0.25">
      <c r="A20">
        <v>6</v>
      </c>
      <c r="B20" t="s">
        <v>36</v>
      </c>
      <c r="C20">
        <v>31</v>
      </c>
      <c r="E20">
        <v>6</v>
      </c>
      <c r="F20">
        <v>1385</v>
      </c>
      <c r="G20" t="s">
        <v>41</v>
      </c>
    </row>
    <row r="21" spans="1:7" x14ac:dyDescent="0.25">
      <c r="A21">
        <v>7</v>
      </c>
      <c r="B21" t="s">
        <v>37</v>
      </c>
      <c r="C21">
        <v>30</v>
      </c>
      <c r="E21">
        <v>7</v>
      </c>
    </row>
    <row r="22" spans="1:7" x14ac:dyDescent="0.25">
      <c r="A22">
        <v>8</v>
      </c>
      <c r="B22" t="s">
        <v>14</v>
      </c>
      <c r="C22">
        <v>31</v>
      </c>
      <c r="E22">
        <v>8</v>
      </c>
    </row>
    <row r="23" spans="1:7" x14ac:dyDescent="0.25">
      <c r="A23">
        <v>9</v>
      </c>
      <c r="B23" t="s">
        <v>13</v>
      </c>
      <c r="C23">
        <v>30</v>
      </c>
    </row>
    <row r="24" spans="1:7" x14ac:dyDescent="0.25">
      <c r="A24">
        <v>10</v>
      </c>
      <c r="B24" t="s">
        <v>12</v>
      </c>
      <c r="C24">
        <v>31</v>
      </c>
    </row>
    <row r="25" spans="1:7" x14ac:dyDescent="0.25">
      <c r="A25">
        <v>11</v>
      </c>
      <c r="B25" t="s">
        <v>11</v>
      </c>
      <c r="C25">
        <v>28</v>
      </c>
    </row>
    <row r="26" spans="1:7" x14ac:dyDescent="0.25">
      <c r="A26">
        <v>12</v>
      </c>
      <c r="B26" t="s">
        <v>10</v>
      </c>
      <c r="C26">
        <v>31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Apron Area</vt:lpstr>
      <vt:lpstr>Day Lookup</vt:lpstr>
      <vt:lpstr>Sheet3</vt:lpstr>
      <vt:lpstr>'Apron Area'!Print_Area</vt:lpstr>
    </vt:vector>
  </TitlesOfParts>
  <Company>FAA Airports Division, Planning Section, ACE-610, 816-329-2600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Apron Size Calculator</dc:title>
  <dc:subject>Apron Sizing</dc:subject>
  <dc:creator>FAA Central Region Airports Division</dc:creator>
  <cp:keywords>apron; apron size</cp:keywords>
  <dc:description>Helps determine apron area eligible for AIP funding</dc:description>
  <cp:lastModifiedBy>mooreria</cp:lastModifiedBy>
  <cp:lastPrinted>2010-03-16T21:07:48Z</cp:lastPrinted>
  <dcterms:created xsi:type="dcterms:W3CDTF">2000-07-12T12:21:05Z</dcterms:created>
  <dcterms:modified xsi:type="dcterms:W3CDTF">2013-11-22T20:22:10Z</dcterms:modified>
  <cp:category>Planning</cp:category>
</cp:coreProperties>
</file>