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1a Mobile Mixer\Dan\"/>
    </mc:Choice>
  </mc:AlternateContent>
  <xr:revisionPtr revIDLastSave="0" documentId="13_ncr:1_{974EA588-9A4D-49A7-8666-C278C3D19273}" xr6:coauthVersionLast="47" xr6:coauthVersionMax="47" xr10:uidLastSave="{00000000-0000-0000-0000-000000000000}"/>
  <bookViews>
    <workbookView xWindow="-108" yWindow="-108" windowWidth="16608" windowHeight="8856" xr2:uid="{6E02F4DD-B907-4277-B068-BA8087B0F1F4}"/>
  </bookViews>
  <sheets>
    <sheet name="Calibration Form" sheetId="1" r:id="rId1"/>
    <sheet name="Sheet1" sheetId="2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39" i="1" l="1"/>
  <c r="S39" i="1"/>
  <c r="G39" i="1"/>
  <c r="P21" i="1" l="1"/>
  <c r="N23" i="1" s="1"/>
  <c r="AJ38" i="1"/>
  <c r="K40" i="1"/>
  <c r="AI40" i="1"/>
  <c r="W40" i="1"/>
  <c r="AA38" i="1"/>
  <c r="O38" i="1"/>
  <c r="B38" i="1"/>
  <c r="AH21" i="1" l="1"/>
  <c r="AF23" i="1" s="1"/>
  <c r="AB22" i="1" s="1"/>
  <c r="V15" i="1"/>
  <c r="K15" i="1"/>
  <c r="P12" i="1" s="1"/>
  <c r="H15" i="1"/>
  <c r="P9" i="1" s="1"/>
  <c r="C15" i="1"/>
  <c r="T12" i="1" s="1"/>
  <c r="X12" i="1" l="1"/>
  <c r="AE12" i="1" s="1"/>
  <c r="T9" i="1"/>
  <c r="X9" i="1" s="1"/>
  <c r="AE9" i="1" l="1"/>
  <c r="B25" i="1" l="1"/>
  <c r="U25" i="1"/>
  <c r="P15" i="1"/>
  <c r="Z15" i="1" s="1"/>
  <c r="AF15" i="1" s="1"/>
  <c r="J22" i="1" l="1"/>
</calcChain>
</file>

<file path=xl/sharedStrings.xml><?xml version="1.0" encoding="utf-8"?>
<sst xmlns="http://schemas.openxmlformats.org/spreadsheetml/2006/main" count="110" uniqueCount="68">
  <si>
    <t>Count</t>
  </si>
  <si>
    <t>FINE AGGREGATE</t>
  </si>
  <si>
    <t>COARSE AGGREGATE</t>
  </si>
  <si>
    <t>Counts</t>
  </si>
  <si>
    <t>Setting</t>
  </si>
  <si>
    <t>Weight</t>
  </si>
  <si>
    <t>Time (sec.)</t>
  </si>
  <si>
    <t>Weight (lb.)</t>
  </si>
  <si>
    <t>Cement Count</t>
  </si>
  <si>
    <t>=</t>
  </si>
  <si>
    <t>Bag Mix</t>
  </si>
  <si>
    <r>
      <rPr>
        <sz val="11"/>
        <color theme="1"/>
        <rFont val="Calibri"/>
        <family val="2"/>
      </rPr>
      <t>∑</t>
    </r>
  </si>
  <si>
    <t>Prepared by:</t>
  </si>
  <si>
    <t>Witnessed by:</t>
  </si>
  <si>
    <t>ADMIXTURE 1</t>
  </si>
  <si>
    <t>ADMIXTURE 2</t>
  </si>
  <si>
    <t>ADMIXTURE 3</t>
  </si>
  <si>
    <t xml:space="preserve"> </t>
  </si>
  <si>
    <t>x</t>
  </si>
  <si>
    <t>1 Bag</t>
  </si>
  <si>
    <t>Mat. Code :</t>
  </si>
  <si>
    <t>P/S # :</t>
  </si>
  <si>
    <t>Name :</t>
  </si>
  <si>
    <t>Material Code :</t>
  </si>
  <si>
    <t>Target :</t>
  </si>
  <si>
    <t>% Free Moisture (Deviation from SSD) :</t>
  </si>
  <si>
    <t>sec.</t>
  </si>
  <si>
    <t>Time :</t>
  </si>
  <si>
    <t>FIELD TEST</t>
  </si>
  <si>
    <t>Producer Name :</t>
  </si>
  <si>
    <t>Operator/Driver :</t>
  </si>
  <si>
    <t>Project :</t>
  </si>
  <si>
    <t>Producer No. :</t>
  </si>
  <si>
    <t>Mix No. :</t>
  </si>
  <si>
    <t>Truck No. :</t>
  </si>
  <si>
    <t>Bag Mix :</t>
  </si>
  <si>
    <t>Date :</t>
  </si>
  <si>
    <t>Final Gate Setting :</t>
  </si>
  <si>
    <t>Air Content :</t>
  </si>
  <si>
    <t>Slump :</t>
  </si>
  <si>
    <t>Conc. Temp. :</t>
  </si>
  <si>
    <t>Unit Weight :</t>
  </si>
  <si>
    <t>Yield Check :</t>
  </si>
  <si>
    <t>Final Setting :</t>
  </si>
  <si>
    <t>ΣCounts</t>
  </si>
  <si>
    <t>ΣWts.</t>
  </si>
  <si>
    <t>÷</t>
  </si>
  <si>
    <t>ΣTime</t>
  </si>
  <si>
    <t>Design SSD Weight Per Cu Yd :</t>
  </si>
  <si>
    <r>
      <t>Adjusted Weight Per Cu Yd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Arial"/>
        <family val="2"/>
      </rPr>
      <t>:</t>
    </r>
  </si>
  <si>
    <t>Dosage (gal / cy) :</t>
  </si>
  <si>
    <t>Water meter verified? (Optional)</t>
  </si>
  <si>
    <t xml:space="preserve">Yes          No  </t>
  </si>
  <si>
    <t></t>
  </si>
  <si>
    <t>CEMENT P/S # :</t>
  </si>
  <si>
    <t>Yield adjusted?</t>
  </si>
  <si>
    <t>Dosage (oz/cwt or gal/cy) :</t>
  </si>
  <si>
    <t>Target Weight for 1/2 bag:</t>
  </si>
  <si>
    <t>Cement Count/Bag</t>
  </si>
  <si>
    <t>Time/Bag (sec.)</t>
  </si>
  <si>
    <t>Count/Cubic Yd</t>
  </si>
  <si>
    <t>Counts/lb.</t>
  </si>
  <si>
    <t>Sec./lb.</t>
  </si>
  <si>
    <r>
      <rPr>
        <b/>
        <sz val="10.5"/>
        <color theme="1"/>
        <rFont val="Arial"/>
        <family val="2"/>
      </rPr>
      <t xml:space="preserve">¼ </t>
    </r>
    <r>
      <rPr>
        <sz val="10.5"/>
        <color theme="1"/>
        <rFont val="Arial"/>
        <family val="2"/>
      </rPr>
      <t>Yard Count</t>
    </r>
  </si>
  <si>
    <t>Rev. 05/26/23</t>
  </si>
  <si>
    <t>Tolerances : ± 1.5%</t>
  </si>
  <si>
    <t>Dosage (oz / cy) :</t>
  </si>
  <si>
    <t>VOLUMETRIC MIXER CALIBRATION SPREADSHEET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</si>
</sst>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%"/>
    <numFmt numFmtId="165" formatCode="0.0"/>
    <numFmt numFmtId="166" formatCode="mm/dd/yyyy"/>
    <numFmt numFmtId="167" formatCode="0.0000"/>
    <numFmt numFmtId="168" formatCode="#\ \°\F;#\ \°\F\';0\ \°\F"/>
    <numFmt numFmtId="169" formatCode="ss"/>
    <numFmt numFmtId="170" formatCode="0.00&quot;''&quot;"/>
    <numFmt numFmtId="171" formatCode="0.0\ \p\c\f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b/>
      <sz val="12.5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Wingdings 3"/>
      <family val="1"/>
      <charset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.5"/>
      <color theme="1"/>
      <name val="Arial"/>
      <family val="2"/>
    </font>
    <font>
      <b/>
      <sz val="7"/>
      <color theme="1"/>
      <name val="Arial"/>
      <family val="2"/>
    </font>
    <font>
      <sz val="6"/>
      <color theme="1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1" xfId="0" quotePrefix="1" applyFont="1" applyBorder="1" applyAlignment="1">
      <alignment horizont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4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" fillId="0" borderId="4" xfId="0" quotePrefix="1" applyFont="1" applyBorder="1" applyAlignment="1">
      <alignment vertical="center"/>
    </xf>
    <xf numFmtId="0" fontId="1" fillId="0" borderId="4" xfId="0" quotePrefix="1" applyFont="1" applyBorder="1" applyAlignment="1">
      <alignment horizontal="left" vertical="center"/>
    </xf>
    <xf numFmtId="2" fontId="3" fillId="0" borderId="4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165" fontId="8" fillId="0" borderId="11" xfId="0" applyNumberFormat="1" applyFont="1" applyBorder="1" applyAlignment="1">
      <alignment horizontal="left"/>
    </xf>
    <xf numFmtId="165" fontId="8" fillId="0" borderId="4" xfId="0" applyNumberFormat="1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16" fillId="0" borderId="4" xfId="0" quotePrefix="1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5" fillId="0" borderId="9" xfId="0" applyFont="1" applyBorder="1" applyAlignment="1">
      <alignment horizontal="righ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65" fontId="3" fillId="3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2" fontId="3" fillId="0" borderId="4" xfId="0" applyNumberFormat="1" applyFont="1" applyBorder="1" applyAlignment="1" applyProtection="1">
      <alignment horizontal="right" vertical="center" indent="1"/>
      <protection locked="0"/>
    </xf>
    <xf numFmtId="2" fontId="3" fillId="0" borderId="3" xfId="0" applyNumberFormat="1" applyFont="1" applyBorder="1" applyAlignment="1" applyProtection="1">
      <alignment horizontal="right" vertical="center" indent="1"/>
      <protection locked="0"/>
    </xf>
    <xf numFmtId="167" fontId="3" fillId="3" borderId="3" xfId="0" applyNumberFormat="1" applyFont="1" applyFill="1" applyBorder="1" applyAlignment="1">
      <alignment horizontal="center" vertical="center"/>
    </xf>
    <xf numFmtId="167" fontId="3" fillId="3" borderId="1" xfId="0" applyNumberFormat="1" applyFont="1" applyFill="1" applyBorder="1" applyAlignment="1">
      <alignment horizontal="center" vertical="center"/>
    </xf>
    <xf numFmtId="167" fontId="3" fillId="3" borderId="2" xfId="0" applyNumberFormat="1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right" vertical="center" indent="1"/>
      <protection locked="0"/>
    </xf>
    <xf numFmtId="0" fontId="3" fillId="0" borderId="1" xfId="0" applyFont="1" applyBorder="1" applyAlignment="1" applyProtection="1">
      <alignment horizontal="right" vertical="center" indent="1"/>
      <protection locked="0"/>
    </xf>
    <xf numFmtId="165" fontId="3" fillId="3" borderId="2" xfId="0" applyNumberFormat="1" applyFont="1" applyFill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/>
    </xf>
    <xf numFmtId="165" fontId="3" fillId="3" borderId="3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65" fontId="3" fillId="0" borderId="2" xfId="0" applyNumberFormat="1" applyFont="1" applyBorder="1" applyAlignment="1" applyProtection="1">
      <alignment horizontal="center" vertical="center"/>
      <protection locked="0"/>
    </xf>
    <xf numFmtId="165" fontId="3" fillId="0" borderId="4" xfId="0" applyNumberFormat="1" applyFont="1" applyBorder="1" applyAlignment="1" applyProtection="1">
      <alignment horizontal="center" vertical="center"/>
      <protection locked="0"/>
    </xf>
    <xf numFmtId="165" fontId="3" fillId="0" borderId="3" xfId="0" applyNumberFormat="1" applyFont="1" applyBorder="1" applyAlignment="1" applyProtection="1">
      <alignment horizontal="center" vertical="center"/>
      <protection locked="0"/>
    </xf>
    <xf numFmtId="0" fontId="16" fillId="0" borderId="1" xfId="0" quotePrefix="1" applyFont="1" applyBorder="1" applyAlignment="1">
      <alignment horizontal="center" vertical="center"/>
    </xf>
    <xf numFmtId="0" fontId="16" fillId="0" borderId="3" xfId="0" quotePrefix="1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right" vertical="center" indent="1"/>
      <protection locked="0"/>
    </xf>
    <xf numFmtId="2" fontId="3" fillId="3" borderId="3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3" fillId="0" borderId="4" xfId="0" applyNumberFormat="1" applyFont="1" applyBorder="1" applyAlignment="1" applyProtection="1">
      <alignment horizontal="right" vertical="center" indent="1"/>
      <protection locked="0"/>
    </xf>
    <xf numFmtId="1" fontId="3" fillId="0" borderId="3" xfId="0" applyNumberFormat="1" applyFont="1" applyBorder="1" applyAlignment="1" applyProtection="1">
      <alignment horizontal="right" vertical="center" indent="1"/>
      <protection locked="0"/>
    </xf>
    <xf numFmtId="165" fontId="9" fillId="3" borderId="2" xfId="0" applyNumberFormat="1" applyFont="1" applyFill="1" applyBorder="1" applyAlignment="1">
      <alignment horizontal="center" vertical="center"/>
    </xf>
    <xf numFmtId="165" fontId="9" fillId="3" borderId="4" xfId="0" applyNumberFormat="1" applyFont="1" applyFill="1" applyBorder="1" applyAlignment="1">
      <alignment horizontal="center" vertical="center"/>
    </xf>
    <xf numFmtId="165" fontId="9" fillId="3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66" fontId="3" fillId="0" borderId="4" xfId="0" applyNumberFormat="1" applyFont="1" applyBorder="1" applyAlignment="1" applyProtection="1">
      <alignment horizontal="right" vertical="center" indent="1"/>
      <protection locked="0"/>
    </xf>
    <xf numFmtId="166" fontId="3" fillId="0" borderId="3" xfId="0" applyNumberFormat="1" applyFont="1" applyBorder="1" applyAlignment="1" applyProtection="1">
      <alignment horizontal="right" vertical="center" indent="1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1" fillId="0" borderId="4" xfId="0" quotePrefix="1" applyFont="1" applyBorder="1" applyAlignment="1">
      <alignment horizontal="left" vertical="center"/>
    </xf>
    <xf numFmtId="0" fontId="3" fillId="3" borderId="3" xfId="0" quotePrefix="1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/>
    </xf>
    <xf numFmtId="0" fontId="3" fillId="3" borderId="2" xfId="0" quotePrefix="1" applyFont="1" applyFill="1" applyBorder="1" applyAlignment="1">
      <alignment horizontal="center" vertical="center"/>
    </xf>
    <xf numFmtId="165" fontId="3" fillId="3" borderId="2" xfId="0" quotePrefix="1" applyNumberFormat="1" applyFont="1" applyFill="1" applyBorder="1" applyAlignment="1">
      <alignment horizontal="center" vertical="center"/>
    </xf>
    <xf numFmtId="165" fontId="3" fillId="3" borderId="4" xfId="0" quotePrefix="1" applyNumberFormat="1" applyFont="1" applyFill="1" applyBorder="1" applyAlignment="1">
      <alignment horizontal="center" vertical="center"/>
    </xf>
    <xf numFmtId="165" fontId="3" fillId="3" borderId="3" xfId="0" quotePrefix="1" applyNumberFormat="1" applyFont="1" applyFill="1" applyBorder="1" applyAlignment="1">
      <alignment horizontal="center" vertical="center"/>
    </xf>
    <xf numFmtId="165" fontId="3" fillId="3" borderId="1" xfId="0" quotePrefix="1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165" fontId="6" fillId="0" borderId="4" xfId="0" applyNumberFormat="1" applyFont="1" applyBorder="1" applyAlignment="1" applyProtection="1">
      <alignment horizontal="right" vertical="center"/>
      <protection locked="0"/>
    </xf>
    <xf numFmtId="165" fontId="6" fillId="0" borderId="3" xfId="0" applyNumberFormat="1" applyFont="1" applyBorder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165" fontId="3" fillId="3" borderId="4" xfId="0" applyNumberFormat="1" applyFont="1" applyFill="1" applyBorder="1" applyAlignment="1">
      <alignment horizontal="right" vertical="center" indent="1"/>
    </xf>
    <xf numFmtId="165" fontId="3" fillId="3" borderId="3" xfId="0" applyNumberFormat="1" applyFont="1" applyFill="1" applyBorder="1" applyAlignment="1">
      <alignment horizontal="right" vertical="center" indent="1"/>
    </xf>
    <xf numFmtId="0" fontId="16" fillId="0" borderId="2" xfId="0" quotePrefix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 applyProtection="1">
      <alignment horizontal="center" vertical="center"/>
      <protection locked="0"/>
    </xf>
    <xf numFmtId="165" fontId="14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 applyProtection="1">
      <alignment horizontal="left" vertical="center"/>
      <protection locked="0"/>
    </xf>
    <xf numFmtId="0" fontId="10" fillId="0" borderId="4" xfId="0" applyFont="1" applyBorder="1" applyAlignment="1" applyProtection="1">
      <alignment horizontal="left" vertical="center"/>
      <protection locked="0"/>
    </xf>
    <xf numFmtId="165" fontId="12" fillId="0" borderId="4" xfId="0" applyNumberFormat="1" applyFont="1" applyBorder="1" applyAlignment="1" applyProtection="1">
      <alignment horizontal="right" vertical="center"/>
      <protection locked="0"/>
    </xf>
    <xf numFmtId="165" fontId="12" fillId="0" borderId="3" xfId="0" applyNumberFormat="1" applyFont="1" applyBorder="1" applyAlignment="1" applyProtection="1">
      <alignment horizontal="right" vertical="center"/>
      <protection locked="0"/>
    </xf>
    <xf numFmtId="164" fontId="6" fillId="0" borderId="4" xfId="0" applyNumberFormat="1" applyFont="1" applyBorder="1" applyAlignment="1" applyProtection="1">
      <alignment horizontal="center" vertical="center"/>
      <protection locked="0"/>
    </xf>
    <xf numFmtId="164" fontId="6" fillId="0" borderId="3" xfId="0" applyNumberFormat="1" applyFont="1" applyBorder="1" applyAlignment="1" applyProtection="1">
      <alignment horizontal="center" vertical="center"/>
      <protection locked="0"/>
    </xf>
    <xf numFmtId="170" fontId="6" fillId="0" borderId="4" xfId="0" applyNumberFormat="1" applyFont="1" applyBorder="1" applyAlignment="1" applyProtection="1">
      <alignment horizontal="center" vertical="center"/>
      <protection locked="0"/>
    </xf>
    <xf numFmtId="170" fontId="6" fillId="0" borderId="3" xfId="0" applyNumberFormat="1" applyFont="1" applyBorder="1" applyAlignment="1" applyProtection="1">
      <alignment horizontal="center" vertical="center"/>
      <protection locked="0"/>
    </xf>
    <xf numFmtId="168" fontId="6" fillId="0" borderId="4" xfId="0" applyNumberFormat="1" applyFont="1" applyBorder="1" applyAlignment="1" applyProtection="1">
      <alignment horizontal="center" vertical="center"/>
      <protection locked="0"/>
    </xf>
    <xf numFmtId="168" fontId="6" fillId="0" borderId="3" xfId="0" applyNumberFormat="1" applyFont="1" applyBorder="1" applyAlignment="1" applyProtection="1">
      <alignment horizontal="center" vertical="center"/>
      <protection locked="0"/>
    </xf>
    <xf numFmtId="171" fontId="6" fillId="0" borderId="4" xfId="0" applyNumberFormat="1" applyFont="1" applyBorder="1" applyAlignment="1" applyProtection="1">
      <alignment horizontal="center" vertical="center"/>
      <protection locked="0"/>
    </xf>
    <xf numFmtId="171" fontId="6" fillId="0" borderId="3" xfId="0" applyNumberFormat="1" applyFont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12" fillId="0" borderId="4" xfId="0" applyFont="1" applyBorder="1" applyAlignment="1" applyProtection="1">
      <alignment horizontal="center" vertical="center"/>
      <protection locked="0"/>
    </xf>
    <xf numFmtId="165" fontId="11" fillId="0" borderId="4" xfId="0" applyNumberFormat="1" applyFont="1" applyBorder="1" applyAlignment="1" applyProtection="1">
      <alignment horizontal="center" vertical="center"/>
      <protection locked="0"/>
    </xf>
    <xf numFmtId="169" fontId="5" fillId="0" borderId="4" xfId="0" applyNumberFormat="1" applyFont="1" applyBorder="1" applyAlignment="1">
      <alignment horizontal="center" vertical="center"/>
    </xf>
    <xf numFmtId="169" fontId="5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/>
      <protection locked="0"/>
    </xf>
    <xf numFmtId="165" fontId="7" fillId="0" borderId="4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right" vertical="center"/>
    </xf>
    <xf numFmtId="2" fontId="6" fillId="0" borderId="4" xfId="0" applyNumberFormat="1" applyFont="1" applyBorder="1" applyAlignment="1">
      <alignment horizontal="right" vertical="center"/>
    </xf>
    <xf numFmtId="2" fontId="6" fillId="0" borderId="3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2" fontId="12" fillId="0" borderId="4" xfId="0" applyNumberFormat="1" applyFont="1" applyBorder="1" applyAlignment="1">
      <alignment horizontal="right" vertical="center"/>
    </xf>
    <xf numFmtId="2" fontId="12" fillId="0" borderId="3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83820</xdr:colOff>
          <xdr:row>43</xdr:row>
          <xdr:rowOff>160020</xdr:rowOff>
        </xdr:from>
        <xdr:to>
          <xdr:col>32</xdr:col>
          <xdr:colOff>114300</xdr:colOff>
          <xdr:row>45</xdr:row>
          <xdr:rowOff>22860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22860</xdr:colOff>
          <xdr:row>43</xdr:row>
          <xdr:rowOff>152400</xdr:rowOff>
        </xdr:from>
        <xdr:to>
          <xdr:col>35</xdr:col>
          <xdr:colOff>83820</xdr:colOff>
          <xdr:row>45</xdr:row>
          <xdr:rowOff>22860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8531C-6BB4-495D-9B5E-7FF73742F8C8}">
  <sheetPr>
    <pageSetUpPr fitToPage="1"/>
  </sheetPr>
  <dimension ref="B1:AL49"/>
  <sheetViews>
    <sheetView showGridLines="0" showRowColHeaders="0" tabSelected="1" zoomScale="115" zoomScaleNormal="115" workbookViewId="0">
      <selection activeCell="AE9" sqref="AE9:AK9"/>
    </sheetView>
  </sheetViews>
  <sheetFormatPr defaultColWidth="8.6640625" defaultRowHeight="13.8" x14ac:dyDescent="0.3"/>
  <cols>
    <col min="1" max="1" width="0.5546875" style="2" customWidth="1"/>
    <col min="2" max="2" width="2.6640625" style="2" customWidth="1"/>
    <col min="3" max="3" width="1.6640625" style="2" customWidth="1"/>
    <col min="4" max="4" width="2.33203125" style="2" customWidth="1"/>
    <col min="5" max="5" width="3.6640625" style="2" customWidth="1"/>
    <col min="6" max="6" width="1.5546875" style="2" customWidth="1"/>
    <col min="7" max="7" width="2.88671875" style="2" customWidth="1"/>
    <col min="8" max="15" width="2.6640625" style="2" customWidth="1"/>
    <col min="16" max="16" width="4" style="2" customWidth="1"/>
    <col min="17" max="17" width="1.44140625" style="2" customWidth="1"/>
    <col min="18" max="18" width="3.6640625" style="2" customWidth="1"/>
    <col min="19" max="19" width="2.88671875" style="2" customWidth="1"/>
    <col min="20" max="23" width="2.6640625" style="2" customWidth="1"/>
    <col min="24" max="24" width="3.6640625" style="2" customWidth="1"/>
    <col min="25" max="25" width="1.6640625" style="2" customWidth="1"/>
    <col min="26" max="26" width="2.6640625" style="2" customWidth="1"/>
    <col min="27" max="27" width="3" style="2" customWidth="1"/>
    <col min="28" max="28" width="3.6640625" style="2" customWidth="1"/>
    <col min="29" max="29" width="1.44140625" style="2" customWidth="1"/>
    <col min="30" max="30" width="3.5546875" style="2" customWidth="1"/>
    <col min="31" max="31" width="2.88671875" style="2" customWidth="1"/>
    <col min="32" max="32" width="3.33203125" style="2" customWidth="1"/>
    <col min="33" max="37" width="2.6640625" style="2" customWidth="1"/>
    <col min="38" max="38" width="1.88671875" style="2" customWidth="1"/>
    <col min="39" max="75" width="2.6640625" style="2" customWidth="1"/>
    <col min="76" max="16384" width="8.6640625" style="2"/>
  </cols>
  <sheetData>
    <row r="1" spans="2:37" ht="14.25" customHeight="1" x14ac:dyDescent="0.3">
      <c r="B1" s="33" t="s">
        <v>67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</row>
    <row r="2" spans="2:37" ht="14.25" customHeight="1" x14ac:dyDescent="0.3"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</row>
    <row r="3" spans="2:37" ht="8.25" customHeight="1" x14ac:dyDescent="0.3"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2:37" s="4" customFormat="1" x14ac:dyDescent="0.3">
      <c r="B4" s="31" t="s">
        <v>29</v>
      </c>
      <c r="C4" s="31"/>
      <c r="D4" s="31"/>
      <c r="E4" s="31"/>
      <c r="F4" s="31"/>
      <c r="G4" s="31"/>
      <c r="H4" s="37"/>
      <c r="I4" s="44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31" t="s">
        <v>32</v>
      </c>
      <c r="V4" s="31"/>
      <c r="W4" s="31"/>
      <c r="X4" s="31"/>
      <c r="Y4" s="37"/>
      <c r="Z4" s="46"/>
      <c r="AA4" s="47"/>
      <c r="AB4" s="47"/>
      <c r="AC4" s="47"/>
      <c r="AD4" s="47"/>
      <c r="AE4" s="31" t="s">
        <v>34</v>
      </c>
      <c r="AF4" s="31"/>
      <c r="AG4" s="31"/>
      <c r="AH4" s="37"/>
      <c r="AI4" s="46"/>
      <c r="AJ4" s="47"/>
      <c r="AK4" s="47"/>
    </row>
    <row r="5" spans="2:37" s="4" customFormat="1" ht="14.4" customHeight="1" x14ac:dyDescent="0.3">
      <c r="B5" s="31" t="s">
        <v>30</v>
      </c>
      <c r="C5" s="31"/>
      <c r="D5" s="31"/>
      <c r="E5" s="31"/>
      <c r="F5" s="31"/>
      <c r="G5" s="31"/>
      <c r="H5" s="37"/>
      <c r="I5" s="44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31" t="s">
        <v>33</v>
      </c>
      <c r="V5" s="31"/>
      <c r="W5" s="37"/>
      <c r="X5" s="46"/>
      <c r="Y5" s="47"/>
      <c r="Z5" s="47"/>
      <c r="AA5" s="47"/>
      <c r="AB5" s="47"/>
      <c r="AC5" s="47"/>
      <c r="AD5" s="47"/>
      <c r="AE5" s="37" t="s">
        <v>35</v>
      </c>
      <c r="AF5" s="38"/>
      <c r="AG5" s="38"/>
      <c r="AH5" s="38"/>
      <c r="AI5" s="39"/>
      <c r="AJ5" s="39"/>
      <c r="AK5" s="40"/>
    </row>
    <row r="6" spans="2:37" s="4" customFormat="1" x14ac:dyDescent="0.3">
      <c r="B6" s="37" t="s">
        <v>31</v>
      </c>
      <c r="C6" s="38"/>
      <c r="D6" s="38"/>
      <c r="E6" s="3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44"/>
      <c r="AE6" s="37" t="s">
        <v>36</v>
      </c>
      <c r="AF6" s="38"/>
      <c r="AG6" s="76"/>
      <c r="AH6" s="76"/>
      <c r="AI6" s="76"/>
      <c r="AJ6" s="76"/>
      <c r="AK6" s="77"/>
    </row>
    <row r="7" spans="2:37" ht="13.5" customHeight="1" x14ac:dyDescent="0.3"/>
    <row r="8" spans="2:37" x14ac:dyDescent="0.3">
      <c r="B8" s="87" t="s">
        <v>54</v>
      </c>
      <c r="C8" s="88"/>
      <c r="D8" s="88"/>
      <c r="E8" s="88"/>
      <c r="F8" s="88"/>
      <c r="G8" s="88"/>
      <c r="H8" s="88"/>
      <c r="I8" s="103"/>
      <c r="J8" s="103"/>
      <c r="K8" s="103"/>
      <c r="L8" s="103"/>
      <c r="M8" s="103"/>
      <c r="N8" s="104"/>
      <c r="P8" s="61" t="s">
        <v>44</v>
      </c>
      <c r="Q8" s="61"/>
      <c r="R8" s="107"/>
      <c r="S8" s="17"/>
      <c r="T8" s="62" t="s">
        <v>45</v>
      </c>
      <c r="U8" s="36"/>
      <c r="V8" s="51"/>
      <c r="W8" s="135" t="s">
        <v>61</v>
      </c>
      <c r="X8" s="135"/>
      <c r="Y8" s="135"/>
      <c r="Z8" s="135"/>
      <c r="AA8" s="34" t="s">
        <v>19</v>
      </c>
      <c r="AB8" s="34"/>
      <c r="AC8" s="34"/>
      <c r="AD8" s="18"/>
      <c r="AE8" s="51" t="s">
        <v>58</v>
      </c>
      <c r="AF8" s="34"/>
      <c r="AG8" s="34"/>
      <c r="AH8" s="34"/>
      <c r="AI8" s="34"/>
      <c r="AJ8" s="34"/>
      <c r="AK8" s="35"/>
    </row>
    <row r="9" spans="2:37" x14ac:dyDescent="0.3">
      <c r="B9" s="52" t="s">
        <v>7</v>
      </c>
      <c r="C9" s="53"/>
      <c r="D9" s="53"/>
      <c r="E9" s="53"/>
      <c r="F9" s="53"/>
      <c r="G9" s="54"/>
      <c r="H9" s="55" t="s">
        <v>0</v>
      </c>
      <c r="I9" s="56"/>
      <c r="J9" s="57"/>
      <c r="K9" s="55" t="s">
        <v>6</v>
      </c>
      <c r="L9" s="56"/>
      <c r="M9" s="56"/>
      <c r="N9" s="57"/>
      <c r="P9" s="28" t="str">
        <f>IF(H15="","",SUM(H15))</f>
        <v/>
      </c>
      <c r="Q9" s="28"/>
      <c r="R9" s="48"/>
      <c r="S9" s="5" t="s">
        <v>46</v>
      </c>
      <c r="T9" s="85" t="str">
        <f>IF(C15="","",SUM(C15))</f>
        <v/>
      </c>
      <c r="U9" s="81"/>
      <c r="V9" s="82"/>
      <c r="W9" s="10" t="s">
        <v>9</v>
      </c>
      <c r="X9" s="41" t="str">
        <f>IFERROR(SUM(P9/T9),"")</f>
        <v/>
      </c>
      <c r="Y9" s="42"/>
      <c r="Z9" s="43"/>
      <c r="AA9" s="11" t="s">
        <v>18</v>
      </c>
      <c r="AB9" s="79">
        <v>94</v>
      </c>
      <c r="AC9" s="79"/>
      <c r="AD9" s="12" t="s">
        <v>9</v>
      </c>
      <c r="AE9" s="48" t="str">
        <f>IFERROR(SUM(X9*AB9),"")</f>
        <v/>
      </c>
      <c r="AF9" s="49"/>
      <c r="AG9" s="49"/>
      <c r="AH9" s="49"/>
      <c r="AI9" s="49"/>
      <c r="AJ9" s="49"/>
      <c r="AK9" s="50"/>
    </row>
    <row r="10" spans="2:37" ht="14.4" customHeight="1" x14ac:dyDescent="0.3">
      <c r="B10" s="6">
        <v>1</v>
      </c>
      <c r="C10" s="58"/>
      <c r="D10" s="59"/>
      <c r="E10" s="59"/>
      <c r="F10" s="59"/>
      <c r="G10" s="60"/>
      <c r="H10" s="58"/>
      <c r="I10" s="59"/>
      <c r="J10" s="60"/>
      <c r="K10" s="58"/>
      <c r="L10" s="59"/>
      <c r="M10" s="59"/>
      <c r="N10" s="60"/>
    </row>
    <row r="11" spans="2:37" x14ac:dyDescent="0.3">
      <c r="B11" s="6">
        <v>2</v>
      </c>
      <c r="C11" s="58"/>
      <c r="D11" s="59"/>
      <c r="E11" s="59"/>
      <c r="F11" s="59"/>
      <c r="G11" s="60"/>
      <c r="H11" s="58"/>
      <c r="I11" s="59"/>
      <c r="J11" s="60"/>
      <c r="K11" s="58"/>
      <c r="L11" s="59"/>
      <c r="M11" s="59"/>
      <c r="N11" s="60"/>
      <c r="P11" s="61" t="s">
        <v>47</v>
      </c>
      <c r="Q11" s="36"/>
      <c r="R11" s="51"/>
      <c r="S11" s="18"/>
      <c r="T11" s="62" t="s">
        <v>45</v>
      </c>
      <c r="U11" s="36"/>
      <c r="V11" s="51"/>
      <c r="W11" s="135" t="s">
        <v>62</v>
      </c>
      <c r="X11" s="135"/>
      <c r="Y11" s="135"/>
      <c r="Z11" s="135"/>
      <c r="AA11" s="34" t="s">
        <v>19</v>
      </c>
      <c r="AB11" s="34"/>
      <c r="AC11" s="34"/>
      <c r="AD11" s="18"/>
      <c r="AE11" s="51" t="s">
        <v>59</v>
      </c>
      <c r="AF11" s="34"/>
      <c r="AG11" s="34"/>
      <c r="AH11" s="34"/>
      <c r="AI11" s="34"/>
      <c r="AJ11" s="34"/>
      <c r="AK11" s="35"/>
    </row>
    <row r="12" spans="2:37" x14ac:dyDescent="0.3">
      <c r="B12" s="6">
        <v>3</v>
      </c>
      <c r="C12" s="58"/>
      <c r="D12" s="59"/>
      <c r="E12" s="59"/>
      <c r="F12" s="59"/>
      <c r="G12" s="60"/>
      <c r="H12" s="58"/>
      <c r="I12" s="59"/>
      <c r="J12" s="60"/>
      <c r="K12" s="58"/>
      <c r="L12" s="59"/>
      <c r="M12" s="59"/>
      <c r="N12" s="60"/>
      <c r="P12" s="28" t="str">
        <f>IF(K15="","",SUM(K15))</f>
        <v/>
      </c>
      <c r="Q12" s="28"/>
      <c r="R12" s="48"/>
      <c r="S12" s="5" t="s">
        <v>46</v>
      </c>
      <c r="T12" s="50" t="str">
        <f>IF(C15="","",SUM(C15))</f>
        <v/>
      </c>
      <c r="U12" s="108"/>
      <c r="V12" s="109"/>
      <c r="W12" s="10" t="s">
        <v>9</v>
      </c>
      <c r="X12" s="80" t="str">
        <f>IFERROR(SUM(P12/T12),"")</f>
        <v/>
      </c>
      <c r="Y12" s="81"/>
      <c r="Z12" s="82"/>
      <c r="AA12" s="11" t="s">
        <v>18</v>
      </c>
      <c r="AB12" s="79">
        <v>94</v>
      </c>
      <c r="AC12" s="79"/>
      <c r="AD12" s="12" t="s">
        <v>9</v>
      </c>
      <c r="AE12" s="48" t="str">
        <f>IFERROR(SUM(X12*AB12),"")</f>
        <v/>
      </c>
      <c r="AF12" s="49"/>
      <c r="AG12" s="49"/>
      <c r="AH12" s="49"/>
      <c r="AI12" s="49"/>
      <c r="AJ12" s="49"/>
      <c r="AK12" s="50"/>
    </row>
    <row r="13" spans="2:37" x14ac:dyDescent="0.3">
      <c r="B13" s="6">
        <v>4</v>
      </c>
      <c r="C13" s="58"/>
      <c r="D13" s="59"/>
      <c r="E13" s="59"/>
      <c r="F13" s="59"/>
      <c r="G13" s="60"/>
      <c r="H13" s="58"/>
      <c r="I13" s="59"/>
      <c r="J13" s="60"/>
      <c r="K13" s="58"/>
      <c r="L13" s="59"/>
      <c r="M13" s="59"/>
      <c r="N13" s="60"/>
      <c r="T13" s="2" t="s">
        <v>17</v>
      </c>
    </row>
    <row r="14" spans="2:37" x14ac:dyDescent="0.3">
      <c r="B14" s="6">
        <v>5</v>
      </c>
      <c r="C14" s="58"/>
      <c r="D14" s="59"/>
      <c r="E14" s="59"/>
      <c r="F14" s="59"/>
      <c r="G14" s="60"/>
      <c r="H14" s="58"/>
      <c r="I14" s="59"/>
      <c r="J14" s="60"/>
      <c r="K14" s="58"/>
      <c r="L14" s="59"/>
      <c r="M14" s="59"/>
      <c r="N14" s="60"/>
      <c r="P14" s="36" t="s">
        <v>8</v>
      </c>
      <c r="Q14" s="34"/>
      <c r="R14" s="34"/>
      <c r="S14" s="34"/>
      <c r="T14" s="34"/>
      <c r="U14" s="18"/>
      <c r="V14" s="34" t="s">
        <v>10</v>
      </c>
      <c r="W14" s="34"/>
      <c r="X14" s="34"/>
      <c r="Y14" s="35"/>
      <c r="Z14" s="51" t="s">
        <v>60</v>
      </c>
      <c r="AA14" s="34"/>
      <c r="AB14" s="34"/>
      <c r="AC14" s="34"/>
      <c r="AD14" s="34"/>
      <c r="AE14" s="35"/>
      <c r="AF14" s="36" t="s">
        <v>63</v>
      </c>
      <c r="AG14" s="36"/>
      <c r="AH14" s="36"/>
      <c r="AI14" s="36"/>
      <c r="AJ14" s="36"/>
      <c r="AK14" s="36"/>
    </row>
    <row r="15" spans="2:37" ht="14.4" customHeight="1" x14ac:dyDescent="0.3">
      <c r="B15" s="1" t="s">
        <v>11</v>
      </c>
      <c r="C15" s="48" t="str">
        <f>IF(C10="","",SUM(C10:G14))</f>
        <v/>
      </c>
      <c r="D15" s="49"/>
      <c r="E15" s="49"/>
      <c r="F15" s="49"/>
      <c r="G15" s="50"/>
      <c r="H15" s="48" t="str">
        <f>IF(H10="","",SUM(H10:J14))</f>
        <v/>
      </c>
      <c r="I15" s="49"/>
      <c r="J15" s="50"/>
      <c r="K15" s="48" t="str">
        <f>IF(K10="","",SUM(K10:N14))</f>
        <v/>
      </c>
      <c r="L15" s="49"/>
      <c r="M15" s="49"/>
      <c r="N15" s="50"/>
      <c r="P15" s="28" t="str">
        <f>IF(AE9="","",SUM(AE9))</f>
        <v/>
      </c>
      <c r="Q15" s="28"/>
      <c r="R15" s="28"/>
      <c r="S15" s="28"/>
      <c r="T15" s="48"/>
      <c r="U15" s="5" t="s">
        <v>18</v>
      </c>
      <c r="V15" s="64" t="str">
        <f>IF(AI5="","",SUM(AI5))</f>
        <v/>
      </c>
      <c r="W15" s="65"/>
      <c r="X15" s="65"/>
      <c r="Y15" s="65"/>
      <c r="Z15" s="83" t="str">
        <f>IFERROR(SUM(P15*V15),"")</f>
        <v/>
      </c>
      <c r="AA15" s="84"/>
      <c r="AB15" s="84"/>
      <c r="AC15" s="84"/>
      <c r="AD15" s="84"/>
      <c r="AE15" s="85"/>
      <c r="AF15" s="86" t="str">
        <f>IFERROR(SUM(Z15/4),"")</f>
        <v/>
      </c>
      <c r="AG15" s="86"/>
      <c r="AH15" s="86"/>
      <c r="AI15" s="86"/>
      <c r="AJ15" s="86"/>
      <c r="AK15" s="86"/>
    </row>
    <row r="16" spans="2:37" ht="12.9" customHeight="1" x14ac:dyDescent="0.3"/>
    <row r="17" spans="2:38" x14ac:dyDescent="0.3">
      <c r="B17" s="66" t="s">
        <v>1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U17" s="66" t="s">
        <v>2</v>
      </c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</row>
    <row r="18" spans="2:38" ht="15" customHeight="1" x14ac:dyDescent="0.3">
      <c r="B18" s="37" t="s">
        <v>20</v>
      </c>
      <c r="C18" s="38"/>
      <c r="D18" s="38"/>
      <c r="E18" s="38"/>
      <c r="F18" s="38"/>
      <c r="G18" s="103"/>
      <c r="H18" s="103"/>
      <c r="I18" s="103"/>
      <c r="J18" s="103"/>
      <c r="K18" s="103"/>
      <c r="L18" s="104"/>
      <c r="M18" s="37" t="s">
        <v>21</v>
      </c>
      <c r="N18" s="38"/>
      <c r="O18" s="38"/>
      <c r="P18" s="63"/>
      <c r="Q18" s="63"/>
      <c r="R18" s="63"/>
      <c r="S18" s="46"/>
      <c r="U18" s="37" t="s">
        <v>20</v>
      </c>
      <c r="V18" s="38"/>
      <c r="W18" s="38"/>
      <c r="X18" s="38"/>
      <c r="Y18" s="103"/>
      <c r="Z18" s="103"/>
      <c r="AA18" s="103"/>
      <c r="AB18" s="103"/>
      <c r="AC18" s="103"/>
      <c r="AD18" s="104"/>
      <c r="AE18" s="37" t="s">
        <v>21</v>
      </c>
      <c r="AF18" s="38"/>
      <c r="AG18" s="38"/>
      <c r="AH18" s="63"/>
      <c r="AI18" s="63"/>
      <c r="AJ18" s="63"/>
      <c r="AK18" s="46"/>
    </row>
    <row r="19" spans="2:38" x14ac:dyDescent="0.3">
      <c r="B19" s="37" t="s">
        <v>48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68"/>
      <c r="Q19" s="68"/>
      <c r="R19" s="68"/>
      <c r="S19" s="69"/>
      <c r="U19" s="37" t="s">
        <v>48</v>
      </c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68"/>
      <c r="AI19" s="68"/>
      <c r="AJ19" s="68"/>
      <c r="AK19" s="69"/>
    </row>
    <row r="20" spans="2:38" ht="15" customHeight="1" x14ac:dyDescent="0.3">
      <c r="B20" s="37" t="s">
        <v>25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9"/>
      <c r="R20" s="39"/>
      <c r="S20" s="40"/>
      <c r="U20" s="37" t="s">
        <v>25</v>
      </c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9"/>
      <c r="AJ20" s="39"/>
      <c r="AK20" s="40"/>
    </row>
    <row r="21" spans="2:38" ht="14.4" x14ac:dyDescent="0.3">
      <c r="B21" s="37" t="s">
        <v>49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105" t="str">
        <f>IF(OR(P19="",Q20=""),"",SUM(P19*(1+(Q20/100))))</f>
        <v/>
      </c>
      <c r="Q21" s="105"/>
      <c r="R21" s="105"/>
      <c r="S21" s="106"/>
      <c r="U21" s="37" t="s">
        <v>49</v>
      </c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105" t="str">
        <f>IF(OR(AH19="",AI20=""),"",SUM(AH19*(1+(AI20/100))))</f>
        <v/>
      </c>
      <c r="AI21" s="105"/>
      <c r="AJ21" s="105"/>
      <c r="AK21" s="106"/>
    </row>
    <row r="22" spans="2:38" ht="15" customHeight="1" x14ac:dyDescent="0.3">
      <c r="B22" s="37" t="s">
        <v>65</v>
      </c>
      <c r="C22" s="38"/>
      <c r="D22" s="38"/>
      <c r="E22" s="38"/>
      <c r="F22" s="38"/>
      <c r="G22" s="38"/>
      <c r="H22" s="38"/>
      <c r="I22" s="38"/>
      <c r="J22" s="74" t="str">
        <f>IF($N$23="","","("&amp;TEXT(ROUND($N$23-($N$23*0.015),1),"0.0")&amp;" to "&amp;TEXT(ROUND($N$23+($N$23*0.015),1),"0.0")&amp;")")</f>
        <v/>
      </c>
      <c r="K22" s="74"/>
      <c r="L22" s="74"/>
      <c r="M22" s="74"/>
      <c r="N22" s="74"/>
      <c r="O22" s="74"/>
      <c r="P22" s="74"/>
      <c r="Q22" s="74"/>
      <c r="R22" s="74"/>
      <c r="S22" s="75"/>
      <c r="U22" s="37" t="s">
        <v>65</v>
      </c>
      <c r="V22" s="38"/>
      <c r="W22" s="38"/>
      <c r="X22" s="38"/>
      <c r="Y22" s="38"/>
      <c r="Z22" s="38"/>
      <c r="AA22" s="38"/>
      <c r="AB22" s="74" t="str">
        <f>IF($AF$23="","", "("&amp;TEXT(ROUND($AF$23-($AF$23*0.015),1),"0.0")&amp;" to "&amp;TEXT(ROUND($AF$23+($AF$23*0.015),1),"0.0")&amp;")")</f>
        <v/>
      </c>
      <c r="AC22" s="74"/>
      <c r="AD22" s="74"/>
      <c r="AE22" s="74"/>
      <c r="AF22" s="74"/>
      <c r="AG22" s="74"/>
      <c r="AH22" s="74"/>
      <c r="AI22" s="74"/>
      <c r="AJ22" s="74"/>
      <c r="AK22" s="75"/>
    </row>
    <row r="23" spans="2:38" x14ac:dyDescent="0.3">
      <c r="B23" s="37" t="s">
        <v>57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73"/>
      <c r="N23" s="70" t="str">
        <f>IFERROR(SUM(P21/(2*AI5)),"")</f>
        <v/>
      </c>
      <c r="O23" s="71"/>
      <c r="P23" s="71"/>
      <c r="Q23" s="71"/>
      <c r="R23" s="71"/>
      <c r="S23" s="72"/>
      <c r="U23" s="37" t="s">
        <v>57</v>
      </c>
      <c r="V23" s="38"/>
      <c r="W23" s="38"/>
      <c r="X23" s="38"/>
      <c r="Y23" s="38"/>
      <c r="Z23" s="38"/>
      <c r="AA23" s="38"/>
      <c r="AB23" s="38"/>
      <c r="AC23" s="38"/>
      <c r="AD23" s="38"/>
      <c r="AE23" s="73"/>
      <c r="AF23" s="48" t="str">
        <f>IFERROR(SUM(AH21/(2*AI5)),"")</f>
        <v/>
      </c>
      <c r="AG23" s="49"/>
      <c r="AH23" s="49"/>
      <c r="AI23" s="49"/>
      <c r="AJ23" s="49"/>
      <c r="AK23" s="50"/>
    </row>
    <row r="24" spans="2:38" ht="15" customHeight="1" x14ac:dyDescent="0.3">
      <c r="B24" s="67" t="s">
        <v>3</v>
      </c>
      <c r="C24" s="67"/>
      <c r="D24" s="67"/>
      <c r="E24" s="67"/>
      <c r="F24" s="67"/>
      <c r="G24" s="67"/>
      <c r="H24" s="67"/>
      <c r="I24" s="67" t="s">
        <v>4</v>
      </c>
      <c r="J24" s="67"/>
      <c r="K24" s="67"/>
      <c r="L24" s="67"/>
      <c r="M24" s="67"/>
      <c r="N24" s="67" t="s">
        <v>5</v>
      </c>
      <c r="O24" s="67"/>
      <c r="P24" s="67"/>
      <c r="Q24" s="67"/>
      <c r="R24" s="67"/>
      <c r="S24" s="67"/>
      <c r="U24" s="67" t="s">
        <v>3</v>
      </c>
      <c r="V24" s="67"/>
      <c r="W24" s="67"/>
      <c r="X24" s="67"/>
      <c r="Y24" s="67"/>
      <c r="Z24" s="67"/>
      <c r="AA24" s="67" t="s">
        <v>4</v>
      </c>
      <c r="AB24" s="67"/>
      <c r="AC24" s="67"/>
      <c r="AD24" s="67"/>
      <c r="AE24" s="67"/>
      <c r="AF24" s="67" t="s">
        <v>5</v>
      </c>
      <c r="AG24" s="67"/>
      <c r="AH24" s="67"/>
      <c r="AI24" s="67"/>
      <c r="AJ24" s="67"/>
      <c r="AK24" s="67"/>
    </row>
    <row r="25" spans="2:38" x14ac:dyDescent="0.3">
      <c r="B25" s="28" t="str">
        <f>IF(AE9="","",(ROUNDUP(AE9/2,1)))</f>
        <v/>
      </c>
      <c r="C25" s="28"/>
      <c r="D25" s="28"/>
      <c r="E25" s="28"/>
      <c r="F25" s="28"/>
      <c r="G25" s="28"/>
      <c r="H25" s="28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U25" s="28" t="str">
        <f>IF(AE9="","",(ROUNDUP(AE9/2,1)))</f>
        <v/>
      </c>
      <c r="V25" s="28"/>
      <c r="W25" s="28"/>
      <c r="X25" s="28"/>
      <c r="Y25" s="28"/>
      <c r="Z25" s="28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</row>
    <row r="26" spans="2:38" x14ac:dyDescent="0.3"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</row>
    <row r="27" spans="2:38" x14ac:dyDescent="0.3"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</row>
    <row r="28" spans="2:38" x14ac:dyDescent="0.3"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</row>
    <row r="29" spans="2:38" x14ac:dyDescent="0.3"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</row>
    <row r="30" spans="2:38" x14ac:dyDescent="0.3"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</row>
    <row r="31" spans="2:38" x14ac:dyDescent="0.3"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</row>
    <row r="32" spans="2:38" ht="15" customHeight="1" x14ac:dyDescent="0.2">
      <c r="B32" s="31" t="s">
        <v>37</v>
      </c>
      <c r="C32" s="31"/>
      <c r="D32" s="31"/>
      <c r="E32" s="31"/>
      <c r="F32" s="31"/>
      <c r="G32" s="31"/>
      <c r="H32" s="31"/>
      <c r="I32" s="31"/>
      <c r="J32" s="58"/>
      <c r="K32" s="59"/>
      <c r="L32" s="59"/>
      <c r="M32" s="60"/>
      <c r="N32" s="112" t="s">
        <v>55</v>
      </c>
      <c r="O32" s="112"/>
      <c r="P32" s="112"/>
      <c r="Q32" s="112"/>
      <c r="R32" s="111"/>
      <c r="S32" s="111"/>
      <c r="T32" s="14" t="s">
        <v>53</v>
      </c>
      <c r="U32" s="31" t="s">
        <v>37</v>
      </c>
      <c r="V32" s="31"/>
      <c r="W32" s="31"/>
      <c r="X32" s="31"/>
      <c r="Y32" s="31"/>
      <c r="Z32" s="31"/>
      <c r="AA32" s="31"/>
      <c r="AB32" s="58"/>
      <c r="AC32" s="59"/>
      <c r="AD32" s="59"/>
      <c r="AE32" s="60"/>
      <c r="AF32" s="112" t="s">
        <v>55</v>
      </c>
      <c r="AG32" s="112"/>
      <c r="AH32" s="112"/>
      <c r="AI32" s="112"/>
      <c r="AJ32" s="111"/>
      <c r="AK32" s="111"/>
      <c r="AL32" s="14" t="s">
        <v>53</v>
      </c>
    </row>
    <row r="33" spans="2:38" ht="12.9" customHeight="1" x14ac:dyDescent="0.3"/>
    <row r="34" spans="2:38" x14ac:dyDescent="0.3">
      <c r="B34" s="92" t="s">
        <v>14</v>
      </c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O34" s="92" t="s">
        <v>15</v>
      </c>
      <c r="P34" s="92"/>
      <c r="Q34" s="92"/>
      <c r="R34" s="92"/>
      <c r="S34" s="92"/>
      <c r="T34" s="92"/>
      <c r="U34" s="92"/>
      <c r="V34" s="92"/>
      <c r="W34" s="92"/>
      <c r="X34" s="92"/>
      <c r="Y34" s="92"/>
      <c r="AA34" s="92" t="s">
        <v>16</v>
      </c>
      <c r="AB34" s="92"/>
      <c r="AC34" s="92"/>
      <c r="AD34" s="92"/>
      <c r="AE34" s="92"/>
      <c r="AF34" s="92"/>
      <c r="AG34" s="92"/>
      <c r="AH34" s="92"/>
      <c r="AI34" s="92"/>
      <c r="AJ34" s="92"/>
      <c r="AK34" s="92"/>
    </row>
    <row r="35" spans="2:38" x14ac:dyDescent="0.3">
      <c r="B35" s="26" t="s">
        <v>22</v>
      </c>
      <c r="C35" s="27"/>
      <c r="D35" s="27"/>
      <c r="E35" s="93"/>
      <c r="F35" s="94"/>
      <c r="G35" s="94"/>
      <c r="H35" s="94"/>
      <c r="I35" s="94"/>
      <c r="J35" s="94"/>
      <c r="K35" s="94"/>
      <c r="L35" s="94"/>
      <c r="M35" s="94"/>
      <c r="O35" s="26" t="s">
        <v>22</v>
      </c>
      <c r="P35" s="27"/>
      <c r="Q35" s="93"/>
      <c r="R35" s="94"/>
      <c r="S35" s="94"/>
      <c r="T35" s="94"/>
      <c r="U35" s="94"/>
      <c r="V35" s="94"/>
      <c r="W35" s="94"/>
      <c r="X35" s="94"/>
      <c r="Y35" s="94"/>
      <c r="AA35" s="26" t="s">
        <v>22</v>
      </c>
      <c r="AB35" s="27"/>
      <c r="AC35" s="93"/>
      <c r="AD35" s="94"/>
      <c r="AE35" s="94"/>
      <c r="AF35" s="94"/>
      <c r="AG35" s="94"/>
      <c r="AH35" s="94"/>
      <c r="AI35" s="94"/>
      <c r="AJ35" s="94"/>
      <c r="AK35" s="94"/>
    </row>
    <row r="36" spans="2:38" x14ac:dyDescent="0.3">
      <c r="B36" s="26" t="s">
        <v>23</v>
      </c>
      <c r="C36" s="27"/>
      <c r="D36" s="27"/>
      <c r="E36" s="27"/>
      <c r="F36" s="27"/>
      <c r="G36" s="27"/>
      <c r="H36" s="25"/>
      <c r="I36" s="91"/>
      <c r="J36" s="91"/>
      <c r="K36" s="91"/>
      <c r="L36" s="91"/>
      <c r="M36" s="91"/>
      <c r="O36" s="26" t="s">
        <v>23</v>
      </c>
      <c r="P36" s="27"/>
      <c r="Q36" s="27"/>
      <c r="R36" s="27"/>
      <c r="S36" s="27"/>
      <c r="T36" s="25"/>
      <c r="U36" s="91"/>
      <c r="V36" s="91"/>
      <c r="W36" s="91"/>
      <c r="X36" s="91"/>
      <c r="Y36" s="91"/>
      <c r="AA36" s="26" t="s">
        <v>23</v>
      </c>
      <c r="AB36" s="27"/>
      <c r="AC36" s="27"/>
      <c r="AD36" s="27"/>
      <c r="AE36" s="27"/>
      <c r="AF36" s="25"/>
      <c r="AG36" s="91"/>
      <c r="AH36" s="91"/>
      <c r="AI36" s="91"/>
      <c r="AJ36" s="91"/>
      <c r="AK36" s="91"/>
    </row>
    <row r="37" spans="2:38" x14ac:dyDescent="0.2">
      <c r="B37" s="113" t="s">
        <v>56</v>
      </c>
      <c r="C37" s="114"/>
      <c r="D37" s="114"/>
      <c r="E37" s="114"/>
      <c r="F37" s="114"/>
      <c r="G37" s="114"/>
      <c r="H37" s="114"/>
      <c r="I37" s="114"/>
      <c r="J37" s="114"/>
      <c r="K37" s="15" t="s">
        <v>53</v>
      </c>
      <c r="L37" s="115"/>
      <c r="M37" s="116"/>
      <c r="O37" s="101" t="s">
        <v>66</v>
      </c>
      <c r="P37" s="102"/>
      <c r="Q37" s="102"/>
      <c r="R37" s="102"/>
      <c r="S37" s="102"/>
      <c r="T37" s="102"/>
      <c r="U37" s="102"/>
      <c r="V37" s="102"/>
      <c r="W37" s="15" t="s">
        <v>53</v>
      </c>
      <c r="X37" s="99"/>
      <c r="Y37" s="100"/>
      <c r="AA37" s="101" t="s">
        <v>50</v>
      </c>
      <c r="AB37" s="102"/>
      <c r="AC37" s="102"/>
      <c r="AD37" s="102"/>
      <c r="AE37" s="102"/>
      <c r="AF37" s="102"/>
      <c r="AG37" s="102"/>
      <c r="AH37" s="102"/>
      <c r="AI37" s="15" t="s">
        <v>53</v>
      </c>
      <c r="AJ37" s="99"/>
      <c r="AK37" s="100"/>
    </row>
    <row r="38" spans="2:38" x14ac:dyDescent="0.3">
      <c r="B38" s="138" t="str">
        <f>IF((LEFT($B$37,17))="Dosage (oz/cwt or","Dosage (oz/cwt/bag or gal/bag) :",(IF(LEFT($B$37,10)="Dosage (oz","Dosage (oz / bag) :","Dosage (gal / bag) :")))</f>
        <v>Dosage (oz/cwt/bag or gal/bag) :</v>
      </c>
      <c r="C38" s="139"/>
      <c r="D38" s="139"/>
      <c r="E38" s="139"/>
      <c r="F38" s="139"/>
      <c r="G38" s="139"/>
      <c r="H38" s="139"/>
      <c r="I38" s="139"/>
      <c r="J38" s="139"/>
      <c r="K38" s="139"/>
      <c r="L38" s="140"/>
      <c r="M38" s="141"/>
      <c r="O38" s="138" t="str">
        <f>IF((LEFT($O$37,17))="Dosage (oz/cwt or","Dosage (oz/cwt/bag or gal/bag) :",(IF(LEFT($O$37,10)="Dosage (oz","Dosage (oz / bag) :","Dosage (gal / bag) :")))</f>
        <v>Dosage (oz / bag) :</v>
      </c>
      <c r="P38" s="139"/>
      <c r="Q38" s="139"/>
      <c r="R38" s="139"/>
      <c r="S38" s="139"/>
      <c r="T38" s="139"/>
      <c r="U38" s="139"/>
      <c r="V38" s="139"/>
      <c r="W38" s="139"/>
      <c r="X38" s="136"/>
      <c r="Y38" s="137"/>
      <c r="AA38" s="138" t="str">
        <f>IF((LEFT($AA$37,17))="Dosage (oz/cwt or","Dosage (oz/cwt/bag or gal/bag) :",(IF(LEFT($AA$37,10)="Dosage (oz","Dosage (oz / bag) :","Dosage (gal / bag) :")))</f>
        <v>Dosage (gal / bag) :</v>
      </c>
      <c r="AB38" s="139"/>
      <c r="AC38" s="139"/>
      <c r="AD38" s="139"/>
      <c r="AE38" s="139"/>
      <c r="AF38" s="139"/>
      <c r="AG38" s="139"/>
      <c r="AH38" s="139"/>
      <c r="AI38" s="139"/>
      <c r="AJ38" s="136" t="str">
        <f>IF(OR($AJ$37="",$AI$5=""),"",$AJ$37/$AI$5)</f>
        <v/>
      </c>
      <c r="AK38" s="137"/>
    </row>
    <row r="39" spans="2:38" ht="15" customHeight="1" x14ac:dyDescent="0.3">
      <c r="B39" s="26" t="s">
        <v>24</v>
      </c>
      <c r="C39" s="27"/>
      <c r="D39" s="27"/>
      <c r="E39" s="128"/>
      <c r="F39" s="128"/>
      <c r="G39" s="16" t="str">
        <f>IF((LEFT($B$37,17))="Dosage (oz/cwt or","",(IF(LEFT($B$37,10)="Dosage (oz","oz","gal")))</f>
        <v/>
      </c>
      <c r="H39" s="26" t="s">
        <v>27</v>
      </c>
      <c r="I39" s="27"/>
      <c r="J39" s="129"/>
      <c r="K39" s="129"/>
      <c r="L39" s="130" t="s">
        <v>26</v>
      </c>
      <c r="M39" s="131"/>
      <c r="O39" s="90" t="s">
        <v>24</v>
      </c>
      <c r="P39" s="26"/>
      <c r="Q39" s="132"/>
      <c r="R39" s="132"/>
      <c r="S39" s="16" t="str">
        <f>IF((LEFT($O$37,17))="Dosage (oz/cwt or","",(IF(LEFT($O$37,10)="Dosage (oz","oz","gal")))</f>
        <v>oz</v>
      </c>
      <c r="T39" s="26" t="s">
        <v>27</v>
      </c>
      <c r="U39" s="27"/>
      <c r="V39" s="133"/>
      <c r="W39" s="133"/>
      <c r="X39" s="97" t="s">
        <v>26</v>
      </c>
      <c r="Y39" s="134"/>
      <c r="AA39" s="26" t="s">
        <v>24</v>
      </c>
      <c r="AB39" s="27"/>
      <c r="AC39" s="132"/>
      <c r="AD39" s="132"/>
      <c r="AE39" s="16" t="str">
        <f>IF((LEFT($AA$37,17))="Dosage (oz/cwt or","",(IF(LEFT($AA$37,10)="Dosage (oz","oz","gal")))</f>
        <v>gal</v>
      </c>
      <c r="AF39" s="32" t="s">
        <v>27</v>
      </c>
      <c r="AG39" s="97"/>
      <c r="AH39" s="133"/>
      <c r="AI39" s="133"/>
      <c r="AJ39" s="97" t="s">
        <v>26</v>
      </c>
      <c r="AK39" s="134"/>
    </row>
    <row r="40" spans="2:38" ht="14.25" customHeight="1" x14ac:dyDescent="0.3">
      <c r="B40" s="30" t="s">
        <v>6</v>
      </c>
      <c r="C40" s="30"/>
      <c r="D40" s="30"/>
      <c r="E40" s="30"/>
      <c r="F40" s="30"/>
      <c r="G40" s="30" t="s">
        <v>4</v>
      </c>
      <c r="H40" s="30"/>
      <c r="I40" s="30"/>
      <c r="J40" s="30"/>
      <c r="K40" s="110" t="str">
        <f>IF((LEFT($B$37,17))="Dosage (oz/cwt or","Oz / Gal",(IF(LEFT($B$37,10)="Dosage (oz","Ounces","Gallons")))</f>
        <v>Oz / Gal</v>
      </c>
      <c r="L40" s="110"/>
      <c r="M40" s="110"/>
      <c r="N40" s="19"/>
      <c r="O40" s="30" t="s">
        <v>6</v>
      </c>
      <c r="P40" s="30"/>
      <c r="Q40" s="30"/>
      <c r="R40" s="30"/>
      <c r="S40" s="30" t="s">
        <v>4</v>
      </c>
      <c r="T40" s="30"/>
      <c r="U40" s="30"/>
      <c r="V40" s="30"/>
      <c r="W40" s="30" t="str">
        <f>IF((LEFT($O$37,17))="Dosage (oz/cwt or","Oz / Gal",(IF(LEFT($O$37,10)="Dosage (oz","Ounces","Gallons")))</f>
        <v>Ounces</v>
      </c>
      <c r="X40" s="30"/>
      <c r="Y40" s="30"/>
      <c r="Z40" s="19"/>
      <c r="AA40" s="30" t="s">
        <v>6</v>
      </c>
      <c r="AB40" s="30"/>
      <c r="AC40" s="30"/>
      <c r="AD40" s="30"/>
      <c r="AE40" s="30" t="s">
        <v>4</v>
      </c>
      <c r="AF40" s="30"/>
      <c r="AG40" s="30"/>
      <c r="AH40" s="30"/>
      <c r="AI40" s="30" t="str">
        <f>IF((LEFT($AA$37,17))="Dosage (oz/cwt or","Oz / Gal",(IF(LEFT($AA$37,10)="Dosage (oz","Ounces","Gallons")))</f>
        <v>Gallons</v>
      </c>
      <c r="AJ40" s="30"/>
      <c r="AK40" s="30"/>
    </row>
    <row r="41" spans="2:38" x14ac:dyDescent="0.3"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</row>
    <row r="42" spans="2:38" x14ac:dyDescent="0.3"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</row>
    <row r="43" spans="2:38" x14ac:dyDescent="0.3">
      <c r="B43" s="90" t="s">
        <v>43</v>
      </c>
      <c r="C43" s="90"/>
      <c r="D43" s="90"/>
      <c r="E43" s="90"/>
      <c r="F43" s="90"/>
      <c r="G43" s="91"/>
      <c r="H43" s="91"/>
      <c r="I43" s="91"/>
      <c r="J43" s="91"/>
      <c r="K43" s="7"/>
      <c r="L43" s="7"/>
      <c r="M43" s="7"/>
      <c r="O43" s="90" t="s">
        <v>43</v>
      </c>
      <c r="P43" s="90"/>
      <c r="Q43" s="90"/>
      <c r="R43" s="90"/>
      <c r="S43" s="91"/>
      <c r="T43" s="91"/>
      <c r="U43" s="91"/>
      <c r="V43" s="91"/>
      <c r="W43" s="7"/>
      <c r="X43" s="7"/>
      <c r="Y43" s="7"/>
      <c r="AA43" s="90" t="s">
        <v>43</v>
      </c>
      <c r="AB43" s="90"/>
      <c r="AC43" s="90"/>
      <c r="AD43" s="90"/>
      <c r="AE43" s="91"/>
      <c r="AF43" s="91"/>
      <c r="AG43" s="91"/>
      <c r="AH43" s="91"/>
      <c r="AI43" s="7"/>
      <c r="AJ43" s="7"/>
      <c r="AK43" s="7"/>
    </row>
    <row r="44" spans="2:38" ht="13.5" customHeight="1" x14ac:dyDescent="0.3"/>
    <row r="45" spans="2:38" s="7" customFormat="1" ht="15" customHeight="1" x14ac:dyDescent="0.3">
      <c r="B45" s="21" t="s">
        <v>28</v>
      </c>
      <c r="C45" s="22"/>
      <c r="D45" s="22"/>
      <c r="E45" s="22"/>
      <c r="F45" s="23"/>
      <c r="G45" s="8"/>
      <c r="H45" s="8"/>
      <c r="K45" s="9"/>
      <c r="S45" s="13"/>
      <c r="T45" s="125" t="s">
        <v>51</v>
      </c>
      <c r="U45" s="126"/>
      <c r="V45" s="126"/>
      <c r="W45" s="126"/>
      <c r="X45" s="126"/>
      <c r="Y45" s="126"/>
      <c r="Z45" s="126"/>
      <c r="AA45" s="126"/>
      <c r="AB45" s="126"/>
      <c r="AC45" s="126"/>
      <c r="AD45" s="127"/>
      <c r="AE45" s="27" t="s">
        <v>52</v>
      </c>
      <c r="AF45" s="27"/>
      <c r="AG45" s="27"/>
      <c r="AH45" s="27"/>
      <c r="AI45" s="27"/>
      <c r="AJ45" s="27"/>
      <c r="AK45" s="98"/>
    </row>
    <row r="46" spans="2:38" s="7" customFormat="1" ht="12.75" customHeight="1" x14ac:dyDescent="0.3">
      <c r="B46" s="26" t="s">
        <v>38</v>
      </c>
      <c r="C46" s="27"/>
      <c r="D46" s="27"/>
      <c r="E46" s="27"/>
      <c r="F46" s="27"/>
      <c r="G46" s="117"/>
      <c r="H46" s="117"/>
      <c r="I46" s="118"/>
      <c r="J46" s="90" t="s">
        <v>39</v>
      </c>
      <c r="K46" s="90"/>
      <c r="L46" s="26"/>
      <c r="M46" s="119"/>
      <c r="N46" s="119"/>
      <c r="O46" s="120"/>
      <c r="P46" s="32" t="s">
        <v>40</v>
      </c>
      <c r="Q46" s="97"/>
      <c r="R46" s="97"/>
      <c r="S46" s="97"/>
      <c r="T46" s="121"/>
      <c r="U46" s="121"/>
      <c r="V46" s="122"/>
      <c r="W46" s="32" t="s">
        <v>41</v>
      </c>
      <c r="X46" s="97"/>
      <c r="Y46" s="97"/>
      <c r="Z46" s="97"/>
      <c r="AA46" s="123"/>
      <c r="AB46" s="123"/>
      <c r="AC46" s="123"/>
      <c r="AD46" s="124"/>
      <c r="AE46" s="30" t="s">
        <v>42</v>
      </c>
      <c r="AF46" s="30"/>
      <c r="AG46" s="30"/>
      <c r="AH46" s="32"/>
      <c r="AI46" s="24"/>
      <c r="AJ46" s="24"/>
      <c r="AK46" s="25"/>
      <c r="AL46" s="9"/>
    </row>
    <row r="47" spans="2:38" ht="13.5" customHeight="1" x14ac:dyDescent="0.3">
      <c r="AI47" s="20" t="s">
        <v>64</v>
      </c>
      <c r="AJ47" s="20"/>
      <c r="AK47" s="20"/>
    </row>
    <row r="48" spans="2:38" x14ac:dyDescent="0.25">
      <c r="B48" s="89" t="s">
        <v>12</v>
      </c>
      <c r="C48" s="89"/>
      <c r="D48" s="89"/>
      <c r="E48" s="89"/>
      <c r="F48" s="89"/>
      <c r="G48" s="89"/>
      <c r="H48" s="95"/>
      <c r="I48" s="95"/>
      <c r="J48" s="95"/>
      <c r="K48" s="95"/>
      <c r="L48" s="95"/>
      <c r="M48" s="95"/>
      <c r="N48" s="95"/>
      <c r="O48" s="95"/>
      <c r="P48" s="95"/>
      <c r="Q48" s="95"/>
      <c r="V48" s="89" t="s">
        <v>13</v>
      </c>
      <c r="W48" s="89"/>
      <c r="X48" s="89"/>
      <c r="Y48" s="89"/>
      <c r="Z48" s="89"/>
      <c r="AA48" s="89"/>
      <c r="AB48" s="95"/>
      <c r="AC48" s="95"/>
      <c r="AD48" s="95"/>
      <c r="AE48" s="95"/>
      <c r="AF48" s="95"/>
      <c r="AG48" s="95"/>
      <c r="AH48" s="95"/>
      <c r="AI48" s="95"/>
      <c r="AJ48" s="95"/>
      <c r="AK48" s="95"/>
    </row>
    <row r="49" spans="2:37" x14ac:dyDescent="0.25">
      <c r="B49" s="89"/>
      <c r="C49" s="89"/>
      <c r="D49" s="89"/>
      <c r="E49" s="89"/>
      <c r="F49" s="89"/>
      <c r="G49" s="89"/>
      <c r="H49" s="96"/>
      <c r="I49" s="96"/>
      <c r="J49" s="96"/>
      <c r="K49" s="96"/>
      <c r="L49" s="96"/>
      <c r="M49" s="96"/>
      <c r="N49" s="96"/>
      <c r="O49" s="96"/>
      <c r="P49" s="96"/>
      <c r="Q49" s="96"/>
      <c r="V49" s="89"/>
      <c r="W49" s="89"/>
      <c r="X49" s="89"/>
      <c r="Y49" s="89"/>
      <c r="Z49" s="89"/>
      <c r="AA49" s="89"/>
      <c r="AB49" s="96"/>
      <c r="AC49" s="96"/>
      <c r="AD49" s="96"/>
      <c r="AE49" s="96"/>
      <c r="AF49" s="96"/>
      <c r="AG49" s="96"/>
      <c r="AH49" s="96"/>
      <c r="AI49" s="96"/>
      <c r="AJ49" s="96"/>
      <c r="AK49" s="96"/>
    </row>
  </sheetData>
  <mergeCells count="250">
    <mergeCell ref="W8:Z8"/>
    <mergeCell ref="W11:Z11"/>
    <mergeCell ref="K41:M41"/>
    <mergeCell ref="G41:J41"/>
    <mergeCell ref="AF32:AI32"/>
    <mergeCell ref="AJ32:AK32"/>
    <mergeCell ref="AA35:AB35"/>
    <mergeCell ref="AA36:AE36"/>
    <mergeCell ref="AC39:AD39"/>
    <mergeCell ref="AJ39:AK39"/>
    <mergeCell ref="AH39:AI39"/>
    <mergeCell ref="B34:M34"/>
    <mergeCell ref="B40:F40"/>
    <mergeCell ref="X38:Y38"/>
    <mergeCell ref="O38:W38"/>
    <mergeCell ref="AJ38:AK38"/>
    <mergeCell ref="AA38:AI38"/>
    <mergeCell ref="B39:D39"/>
    <mergeCell ref="L38:M38"/>
    <mergeCell ref="B38:K38"/>
    <mergeCell ref="B32:I32"/>
    <mergeCell ref="J32:M32"/>
    <mergeCell ref="AA30:AE30"/>
    <mergeCell ref="U24:Z24"/>
    <mergeCell ref="B48:G49"/>
    <mergeCell ref="H48:Q48"/>
    <mergeCell ref="H49:Q49"/>
    <mergeCell ref="P19:S19"/>
    <mergeCell ref="B19:O19"/>
    <mergeCell ref="P21:S21"/>
    <mergeCell ref="B21:O21"/>
    <mergeCell ref="U19:AG19"/>
    <mergeCell ref="U21:AG21"/>
    <mergeCell ref="E39:F39"/>
    <mergeCell ref="H39:I39"/>
    <mergeCell ref="J39:K39"/>
    <mergeCell ref="L39:M39"/>
    <mergeCell ref="Q39:R39"/>
    <mergeCell ref="T39:U39"/>
    <mergeCell ref="V39:W39"/>
    <mergeCell ref="X39:Y39"/>
    <mergeCell ref="O35:P35"/>
    <mergeCell ref="O36:S36"/>
    <mergeCell ref="B42:F42"/>
    <mergeCell ref="B41:F41"/>
    <mergeCell ref="B43:F43"/>
    <mergeCell ref="G43:J43"/>
    <mergeCell ref="I31:M31"/>
    <mergeCell ref="J46:L46"/>
    <mergeCell ref="G46:I46"/>
    <mergeCell ref="M46:O46"/>
    <mergeCell ref="AA43:AD43"/>
    <mergeCell ref="P46:S46"/>
    <mergeCell ref="W46:Z46"/>
    <mergeCell ref="T46:V46"/>
    <mergeCell ref="O42:R42"/>
    <mergeCell ref="S42:V42"/>
    <mergeCell ref="W42:Y42"/>
    <mergeCell ref="AA46:AD46"/>
    <mergeCell ref="K42:M42"/>
    <mergeCell ref="G42:J42"/>
    <mergeCell ref="T45:AD45"/>
    <mergeCell ref="AA42:AD42"/>
    <mergeCell ref="G40:J40"/>
    <mergeCell ref="K40:M40"/>
    <mergeCell ref="O39:P39"/>
    <mergeCell ref="AA41:AD41"/>
    <mergeCell ref="R32:S32"/>
    <mergeCell ref="N32:Q32"/>
    <mergeCell ref="AB32:AE32"/>
    <mergeCell ref="I27:M27"/>
    <mergeCell ref="N27:S27"/>
    <mergeCell ref="B36:G36"/>
    <mergeCell ref="B35:D35"/>
    <mergeCell ref="B37:J37"/>
    <mergeCell ref="L37:M37"/>
    <mergeCell ref="X37:Y37"/>
    <mergeCell ref="O37:V37"/>
    <mergeCell ref="E35:M35"/>
    <mergeCell ref="H36:M36"/>
    <mergeCell ref="O34:Y34"/>
    <mergeCell ref="Q35:Y35"/>
    <mergeCell ref="T36:Y36"/>
    <mergeCell ref="AF31:AK31"/>
    <mergeCell ref="U30:Z30"/>
    <mergeCell ref="N31:S31"/>
    <mergeCell ref="U28:Z28"/>
    <mergeCell ref="I26:M26"/>
    <mergeCell ref="N26:S26"/>
    <mergeCell ref="U29:Z29"/>
    <mergeCell ref="AF28:AK28"/>
    <mergeCell ref="N29:S29"/>
    <mergeCell ref="AA26:AE26"/>
    <mergeCell ref="AF26:AK26"/>
    <mergeCell ref="U27:Z27"/>
    <mergeCell ref="AF27:AK27"/>
    <mergeCell ref="AA28:AE28"/>
    <mergeCell ref="I28:M28"/>
    <mergeCell ref="N28:S28"/>
    <mergeCell ref="I30:M30"/>
    <mergeCell ref="N30:S30"/>
    <mergeCell ref="AJ37:AK37"/>
    <mergeCell ref="AA37:AH37"/>
    <mergeCell ref="I8:N8"/>
    <mergeCell ref="M18:O18"/>
    <mergeCell ref="P18:S18"/>
    <mergeCell ref="Y18:AD18"/>
    <mergeCell ref="G18:L18"/>
    <mergeCell ref="U17:AK17"/>
    <mergeCell ref="H13:J13"/>
    <mergeCell ref="H14:J14"/>
    <mergeCell ref="AA24:AE24"/>
    <mergeCell ref="AF24:AK24"/>
    <mergeCell ref="AH21:AK21"/>
    <mergeCell ref="B24:H24"/>
    <mergeCell ref="T8:V8"/>
    <mergeCell ref="P9:R9"/>
    <mergeCell ref="T9:V9"/>
    <mergeCell ref="P8:R8"/>
    <mergeCell ref="P12:R12"/>
    <mergeCell ref="T12:V12"/>
    <mergeCell ref="AA8:AC8"/>
    <mergeCell ref="AA11:AC11"/>
    <mergeCell ref="AB9:AC9"/>
    <mergeCell ref="H15:J15"/>
    <mergeCell ref="V48:AA49"/>
    <mergeCell ref="O43:R43"/>
    <mergeCell ref="S43:V43"/>
    <mergeCell ref="AA34:AK34"/>
    <mergeCell ref="AC35:AK35"/>
    <mergeCell ref="AF36:AK36"/>
    <mergeCell ref="AA39:AB39"/>
    <mergeCell ref="O41:R41"/>
    <mergeCell ref="S41:V41"/>
    <mergeCell ref="W41:Y41"/>
    <mergeCell ref="AB48:AK48"/>
    <mergeCell ref="AB49:AK49"/>
    <mergeCell ref="AE41:AH41"/>
    <mergeCell ref="AI41:AK41"/>
    <mergeCell ref="O40:R40"/>
    <mergeCell ref="S40:V40"/>
    <mergeCell ref="W40:Y40"/>
    <mergeCell ref="AF39:AG39"/>
    <mergeCell ref="AE42:AH42"/>
    <mergeCell ref="AE40:AH40"/>
    <mergeCell ref="AI42:AK42"/>
    <mergeCell ref="AE43:AH43"/>
    <mergeCell ref="AE45:AK45"/>
    <mergeCell ref="AI40:AK40"/>
    <mergeCell ref="X5:AD5"/>
    <mergeCell ref="U5:W5"/>
    <mergeCell ref="I5:T5"/>
    <mergeCell ref="AG6:AK6"/>
    <mergeCell ref="F6:AD6"/>
    <mergeCell ref="AB12:AC12"/>
    <mergeCell ref="X12:Z12"/>
    <mergeCell ref="AA29:AE29"/>
    <mergeCell ref="Z14:AE14"/>
    <mergeCell ref="Z15:AE15"/>
    <mergeCell ref="AF14:AK14"/>
    <mergeCell ref="AF15:AK15"/>
    <mergeCell ref="C15:G15"/>
    <mergeCell ref="K15:N15"/>
    <mergeCell ref="C10:G10"/>
    <mergeCell ref="C11:G11"/>
    <mergeCell ref="C12:G12"/>
    <mergeCell ref="C13:G13"/>
    <mergeCell ref="C14:G14"/>
    <mergeCell ref="K10:N10"/>
    <mergeCell ref="K11:N11"/>
    <mergeCell ref="K12:N12"/>
    <mergeCell ref="K13:N13"/>
    <mergeCell ref="B8:H8"/>
    <mergeCell ref="I25:M25"/>
    <mergeCell ref="I24:M24"/>
    <mergeCell ref="N24:S24"/>
    <mergeCell ref="AH19:AK19"/>
    <mergeCell ref="U18:X18"/>
    <mergeCell ref="Q20:S20"/>
    <mergeCell ref="B20:P20"/>
    <mergeCell ref="U20:AH20"/>
    <mergeCell ref="AI20:AK20"/>
    <mergeCell ref="N23:S23"/>
    <mergeCell ref="B23:M23"/>
    <mergeCell ref="AF23:AK23"/>
    <mergeCell ref="U23:AE23"/>
    <mergeCell ref="N25:S25"/>
    <mergeCell ref="B22:I22"/>
    <mergeCell ref="J22:S22"/>
    <mergeCell ref="U22:AA22"/>
    <mergeCell ref="AB22:AK22"/>
    <mergeCell ref="H10:J10"/>
    <mergeCell ref="H11:J11"/>
    <mergeCell ref="H12:J12"/>
    <mergeCell ref="P11:R11"/>
    <mergeCell ref="T11:V11"/>
    <mergeCell ref="AE18:AG18"/>
    <mergeCell ref="AH18:AK18"/>
    <mergeCell ref="B18:F18"/>
    <mergeCell ref="P15:T15"/>
    <mergeCell ref="V15:Y15"/>
    <mergeCell ref="B17:S17"/>
    <mergeCell ref="B1:AK1"/>
    <mergeCell ref="B2:AK2"/>
    <mergeCell ref="V14:Y14"/>
    <mergeCell ref="P14:T14"/>
    <mergeCell ref="AE5:AH5"/>
    <mergeCell ref="AI5:AK5"/>
    <mergeCell ref="X9:Z9"/>
    <mergeCell ref="B4:H4"/>
    <mergeCell ref="U4:Y4"/>
    <mergeCell ref="I4:T4"/>
    <mergeCell ref="AI4:AK4"/>
    <mergeCell ref="AE4:AH4"/>
    <mergeCell ref="Z4:AD4"/>
    <mergeCell ref="B5:H5"/>
    <mergeCell ref="B6:E6"/>
    <mergeCell ref="AE6:AF6"/>
    <mergeCell ref="AE9:AK9"/>
    <mergeCell ref="AE8:AK8"/>
    <mergeCell ref="AE11:AK11"/>
    <mergeCell ref="AE12:AK12"/>
    <mergeCell ref="B9:G9"/>
    <mergeCell ref="K9:N9"/>
    <mergeCell ref="H9:J9"/>
    <mergeCell ref="K14:N14"/>
    <mergeCell ref="AI47:AK47"/>
    <mergeCell ref="B45:F45"/>
    <mergeCell ref="AI46:AK46"/>
    <mergeCell ref="B46:F46"/>
    <mergeCell ref="U25:Z25"/>
    <mergeCell ref="AA25:AE25"/>
    <mergeCell ref="AF25:AK25"/>
    <mergeCell ref="AA40:AD40"/>
    <mergeCell ref="B31:H31"/>
    <mergeCell ref="B30:H30"/>
    <mergeCell ref="B29:H29"/>
    <mergeCell ref="B28:H28"/>
    <mergeCell ref="B27:H27"/>
    <mergeCell ref="B26:H26"/>
    <mergeCell ref="B25:H25"/>
    <mergeCell ref="I29:M29"/>
    <mergeCell ref="AA27:AE27"/>
    <mergeCell ref="AF30:AK30"/>
    <mergeCell ref="U31:Z31"/>
    <mergeCell ref="AA31:AE31"/>
    <mergeCell ref="U32:AA32"/>
    <mergeCell ref="AE46:AH46"/>
    <mergeCell ref="AF29:AK29"/>
    <mergeCell ref="U26:Z26"/>
  </mergeCells>
  <dataValidations count="4">
    <dataValidation type="list" allowBlank="1" showErrorMessage="1" sqref="AI46" xr:uid="{79D46F0E-E320-4451-B237-210B26763852}">
      <formula1>"APPR, FAIL"</formula1>
    </dataValidation>
    <dataValidation type="list" showInputMessage="1" showErrorMessage="1" sqref="O37 AA37" xr:uid="{10CF2807-A058-421B-85E8-F379EC40BD9C}">
      <formula1>"Dosage (oz/cwt or gal/cy) :,Dosage (oz / cy) :,Dosage (gal / cy) :"</formula1>
    </dataValidation>
    <dataValidation type="list" showInputMessage="1" showErrorMessage="1" sqref="B37" xr:uid="{7E059CD2-3967-4B75-BCD3-256B4D638930}">
      <formula1>"Dosage (oz/cwt or gal/cy) :,Dosage (oz / cwt) :,Dosage (gal / cy) :"</formula1>
    </dataValidation>
    <dataValidation type="list" allowBlank="1" showInputMessage="1" showErrorMessage="1" sqref="R32:S32 AJ32:AK32" xr:uid="{E0FCF302-3953-47E0-B7EF-5C8E2C73DBF6}">
      <formula1>"No, Yes"</formula1>
    </dataValidation>
  </dataValidations>
  <pageMargins left="0.32" right="0.2" top="0.75" bottom="0.75" header="0.3" footer="0.3"/>
  <pageSetup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31</xdr:col>
                    <xdr:colOff>83820</xdr:colOff>
                    <xdr:row>43</xdr:row>
                    <xdr:rowOff>160020</xdr:rowOff>
                  </from>
                  <to>
                    <xdr:col>32</xdr:col>
                    <xdr:colOff>114300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34</xdr:col>
                    <xdr:colOff>22860</xdr:colOff>
                    <xdr:row>43</xdr:row>
                    <xdr:rowOff>152400</xdr:rowOff>
                  </from>
                  <to>
                    <xdr:col>35</xdr:col>
                    <xdr:colOff>83820</xdr:colOff>
                    <xdr:row>45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7E23C-8CE1-4AF9-9AE6-60976D367438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Calibration Form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CD-Maciej Brociek</dc:creator>
  <cp:lastModifiedBy>Daniel Tobias</cp:lastModifiedBy>
  <cp:lastPrinted>2025-03-17T03:34:41Z</cp:lastPrinted>
  <dcterms:created xsi:type="dcterms:W3CDTF">2021-04-20T22:22:57Z</dcterms:created>
  <dcterms:modified xsi:type="dcterms:W3CDTF">2025-03-17T03:34:42Z</dcterms:modified>
</cp:coreProperties>
</file>