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C:\Users\mccoybw\Desktop\CURRENT PROJECTS\TEMP\"/>
    </mc:Choice>
  </mc:AlternateContent>
  <xr:revisionPtr revIDLastSave="0" documentId="8_{6A4F28BF-01B1-4DCE-88BC-D053A9D23324}" xr6:coauthVersionLast="47" xr6:coauthVersionMax="47" xr10:uidLastSave="{00000000-0000-0000-0000-000000000000}"/>
  <bookViews>
    <workbookView xWindow="16590" yWindow="915" windowWidth="21600" windowHeight="11385" xr2:uid="{ED24CCBA-5157-434E-BA37-2D285B4D971B}"/>
  </bookViews>
  <sheets>
    <sheet name="Sheet1" sheetId="1" r:id="rId1"/>
  </sheets>
  <definedNames>
    <definedName name="_xlnm._FilterDatabase" localSheetId="0" hidden="1">Sheet1!$A$7:$P$109</definedName>
    <definedName name="_xlnm.Print_Area" localSheetId="0">Sheet1!$A$7:$P$106</definedName>
    <definedName name="_xlnm.Print_Titles" localSheetId="0">Sheet1!$7:$7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4" i="1" l="1"/>
  <c r="K64" i="1"/>
  <c r="K18" i="1"/>
  <c r="K47" i="1"/>
  <c r="K22" i="1"/>
  <c r="K77" i="1"/>
  <c r="K91" i="1"/>
  <c r="K70" i="1"/>
  <c r="K15" i="1"/>
  <c r="K99" i="1"/>
  <c r="K76" i="1"/>
  <c r="K41" i="1"/>
  <c r="K17" i="1"/>
  <c r="K12" i="1"/>
  <c r="K96" i="1"/>
  <c r="K90" i="1"/>
  <c r="K53" i="1"/>
  <c r="K46" i="1"/>
  <c r="K19" i="1"/>
  <c r="K13" i="1"/>
  <c r="K82" i="1"/>
  <c r="K72" i="1"/>
  <c r="K33" i="1"/>
  <c r="K58" i="1"/>
  <c r="K54" i="1"/>
  <c r="K27" i="1"/>
  <c r="K97" i="1"/>
  <c r="K62" i="1"/>
  <c r="K24" i="1"/>
  <c r="K95" i="1"/>
  <c r="K92" i="1"/>
  <c r="K63" i="1"/>
  <c r="K26" i="1"/>
  <c r="K86" i="1"/>
  <c r="L56" i="1" l="1"/>
  <c r="L79" i="1"/>
  <c r="L103" i="1"/>
  <c r="L68" i="1"/>
  <c r="L81" i="1"/>
  <c r="L102" i="1"/>
  <c r="L74" i="1"/>
  <c r="L35" i="1"/>
  <c r="L31" i="1"/>
  <c r="L78" i="1"/>
  <c r="L50" i="1"/>
  <c r="L20" i="1"/>
  <c r="L83" i="1"/>
  <c r="L101" i="1"/>
  <c r="L9" i="1"/>
  <c r="L61" i="1"/>
  <c r="L89" i="1"/>
  <c r="L105" i="1"/>
  <c r="L75" i="1"/>
  <c r="L85" i="1"/>
  <c r="L69" i="1"/>
  <c r="L32" i="1"/>
  <c r="L65" i="1"/>
  <c r="L80" i="1"/>
  <c r="L98" i="1"/>
  <c r="L52" i="1"/>
  <c r="M11" i="1" l="1"/>
  <c r="M52" i="1"/>
  <c r="M30" i="1"/>
  <c r="M32" i="1"/>
  <c r="M38" i="1"/>
  <c r="M98" i="1"/>
  <c r="M65" i="1"/>
  <c r="M80" i="1"/>
  <c r="M18" i="1"/>
  <c r="M64" i="1"/>
  <c r="M47" i="1"/>
  <c r="M22" i="1"/>
  <c r="M94" i="1"/>
  <c r="M37" i="1"/>
  <c r="M51" i="1"/>
  <c r="M10" i="1"/>
  <c r="M23" i="1"/>
  <c r="M69" i="1"/>
  <c r="M77" i="1"/>
  <c r="M49" i="1"/>
  <c r="M87" i="1"/>
  <c r="M21" i="1"/>
  <c r="M85" i="1"/>
  <c r="M75" i="1"/>
  <c r="M15" i="1"/>
  <c r="M91" i="1"/>
  <c r="M70" i="1"/>
  <c r="M39" i="1"/>
  <c r="M29" i="1"/>
  <c r="M9" i="1"/>
  <c r="M105" i="1"/>
  <c r="M89" i="1"/>
  <c r="M61" i="1"/>
  <c r="M41" i="1"/>
  <c r="M76" i="1"/>
  <c r="M99" i="1"/>
  <c r="M16" i="1"/>
  <c r="M83" i="1"/>
  <c r="M101" i="1"/>
  <c r="M17" i="1"/>
  <c r="M12" i="1"/>
  <c r="M20" i="1"/>
  <c r="M55" i="1"/>
  <c r="M50" i="1"/>
  <c r="M104" i="1"/>
  <c r="M96" i="1"/>
  <c r="M53" i="1"/>
  <c r="M46" i="1"/>
  <c r="M90" i="1"/>
  <c r="M13" i="1"/>
  <c r="M19" i="1"/>
  <c r="M14" i="1"/>
  <c r="M34" i="1"/>
  <c r="M28" i="1"/>
  <c r="M78" i="1"/>
  <c r="M25" i="1"/>
  <c r="M48" i="1"/>
  <c r="M40" i="1"/>
  <c r="M93" i="1"/>
  <c r="M73" i="1"/>
  <c r="M72" i="1"/>
  <c r="M82" i="1"/>
  <c r="M33" i="1"/>
  <c r="M88" i="1"/>
  <c r="M58" i="1"/>
  <c r="M67" i="1"/>
  <c r="M45" i="1"/>
  <c r="M31" i="1"/>
  <c r="M35" i="1"/>
  <c r="M42" i="1"/>
  <c r="M74" i="1"/>
  <c r="M71" i="1"/>
  <c r="M59" i="1"/>
  <c r="M102" i="1"/>
  <c r="M81" i="1"/>
  <c r="M68" i="1"/>
  <c r="M54" i="1"/>
  <c r="M27" i="1"/>
  <c r="M44" i="1"/>
  <c r="M57" i="1"/>
  <c r="M106" i="1"/>
  <c r="M103" i="1"/>
  <c r="M56" i="1"/>
  <c r="M79" i="1"/>
  <c r="M62" i="1"/>
  <c r="M97" i="1"/>
  <c r="M24" i="1"/>
  <c r="M66" i="1"/>
  <c r="M95" i="1"/>
  <c r="M100" i="1"/>
  <c r="M60" i="1"/>
  <c r="M84" i="1"/>
  <c r="M92" i="1"/>
  <c r="M63" i="1"/>
  <c r="M26" i="1" l="1"/>
  <c r="M86" i="1"/>
</calcChain>
</file>

<file path=xl/sharedStrings.xml><?xml version="1.0" encoding="utf-8"?>
<sst xmlns="http://schemas.openxmlformats.org/spreadsheetml/2006/main" count="603" uniqueCount="430">
  <si>
    <t>ITEP Number</t>
  </si>
  <si>
    <t>Project Title</t>
  </si>
  <si>
    <t>Project Sponsor Name</t>
  </si>
  <si>
    <t>Total Project Cost</t>
  </si>
  <si>
    <t>Community Score</t>
  </si>
  <si>
    <t>Review Score</t>
  </si>
  <si>
    <t>Phase 10 Bike Path</t>
  </si>
  <si>
    <t>City of Shelbyville, IL</t>
  </si>
  <si>
    <t>Bike/Ped</t>
  </si>
  <si>
    <t>New Sidewalks Uphill on North End of Town</t>
  </si>
  <si>
    <t>City of Marseilles</t>
  </si>
  <si>
    <t>Carol Stream - Lies Road Bike Path</t>
  </si>
  <si>
    <t>Carol Stream</t>
  </si>
  <si>
    <t>Harryland Road Bike Trail</t>
  </si>
  <si>
    <t>Village of Mt Zion</t>
  </si>
  <si>
    <t>Historic Capitol Avenue Rehabilitation</t>
  </si>
  <si>
    <t>City of Mt. Sterling</t>
  </si>
  <si>
    <t>Historic Preserv/Rehab</t>
  </si>
  <si>
    <t>IL Route 1/17 Multi-Use Path</t>
  </si>
  <si>
    <t>Village of Grant Park</t>
  </si>
  <si>
    <t>West Frankfort - Downtown Streetscape Phase 2</t>
  </si>
  <si>
    <t>West Frankfort</t>
  </si>
  <si>
    <t>Lndscp/Scnc Beaut /w con.</t>
  </si>
  <si>
    <t>North Waterloo Pedestrain Crossing</t>
  </si>
  <si>
    <t>County of Monroe</t>
  </si>
  <si>
    <t>Pedestrian Multi-Use Bridge Over U.S. Route 45/52 - Main Street</t>
  </si>
  <si>
    <t>Village of Bourbonnais</t>
  </si>
  <si>
    <t>Elk Grove Village - Clearmont Pedestrian Bridge over Salt Creek</t>
  </si>
  <si>
    <t>Village of Elk Grove Village</t>
  </si>
  <si>
    <t>IL 157 Shared Use Path</t>
  </si>
  <si>
    <t>Edwardsville, IL</t>
  </si>
  <si>
    <t>Great Western Trail Extension: Sycamore Forest Preserve to Old Mill Park - Segment 2</t>
  </si>
  <si>
    <t>Sycamore Park District</t>
  </si>
  <si>
    <t>Maplewood Multi-Use Path</t>
  </si>
  <si>
    <t>Village of Rantoul</t>
  </si>
  <si>
    <t>2nd Street Multi-use Path</t>
  </si>
  <si>
    <t>City of Sterling</t>
  </si>
  <si>
    <t>Crab Orchard Greenway - IL 148 and Transit Connection</t>
  </si>
  <si>
    <t>RIDES Mass Transit District</t>
  </si>
  <si>
    <t>Downtown Mobility Improvement Project - Phase 1A</t>
  </si>
  <si>
    <t>City of Marion, Illinois</t>
  </si>
  <si>
    <t>Grand Illinois Trail Phase 2</t>
  </si>
  <si>
    <t>City of Silvis</t>
  </si>
  <si>
    <t>Evanston - Main Street Improvements - Maple Avenue to Hinman Avenue</t>
  </si>
  <si>
    <t>Evanston</t>
  </si>
  <si>
    <t>Carol Stream - Kuhn Road Bike Path</t>
  </si>
  <si>
    <t>Extension of Perryville Bike Path (Phase II)</t>
  </si>
  <si>
    <t>Winnebago County</t>
  </si>
  <si>
    <t>South Schuyler Bike and Pedestrian Roadway Improvements</t>
  </si>
  <si>
    <t>City of Kankakee</t>
  </si>
  <si>
    <t>First Street Shared Use Path</t>
  </si>
  <si>
    <t>Village of Savoy</t>
  </si>
  <si>
    <t>Crab Orchard Greenway - Marion High School Connection</t>
  </si>
  <si>
    <t>Marion Community Unit School District #2</t>
  </si>
  <si>
    <t>North Central Street Downtown Streetscaping Improvements</t>
  </si>
  <si>
    <t>City of Gilman</t>
  </si>
  <si>
    <t>Shabbona Streetscape Project</t>
  </si>
  <si>
    <t>Village of Shabbona</t>
  </si>
  <si>
    <t>West Adams Street Improvements Phase II</t>
  </si>
  <si>
    <t>City of Macomb</t>
  </si>
  <si>
    <t>Spring Grove - Winn Road Multi-use Path</t>
  </si>
  <si>
    <t>Spring Grove</t>
  </si>
  <si>
    <t>Irving Park Road (IL 19) at Bartlett Road Intersection Reconstruction</t>
  </si>
  <si>
    <t>Village of Streamwood</t>
  </si>
  <si>
    <t>DesPlaines River Trail Segment 2</t>
  </si>
  <si>
    <t>Village of Rosemont</t>
  </si>
  <si>
    <t>IL Route 171 (State St) and IL Route 7 (9th St) Streetscape</t>
  </si>
  <si>
    <t>City of Lockport</t>
  </si>
  <si>
    <t>Shabbona Township - Shabbona Pathway Project</t>
  </si>
  <si>
    <t>Shabbona Township</t>
  </si>
  <si>
    <t>Dixon Bike Path Extension Project</t>
  </si>
  <si>
    <t>City of Dixon</t>
  </si>
  <si>
    <t>Stevens Creek Bikeway 2A</t>
  </si>
  <si>
    <t>Decatur Park District</t>
  </si>
  <si>
    <t>Des Plaines River Trail Segment 4</t>
  </si>
  <si>
    <t>Village of Schiller Park</t>
  </si>
  <si>
    <t>North Champaign Trail Extension</t>
  </si>
  <si>
    <t>Champaign Park District</t>
  </si>
  <si>
    <t>SE 8th Ave. Shared Use Path</t>
  </si>
  <si>
    <t>City of Aledo</t>
  </si>
  <si>
    <t>S. lake Storey Rd. - Shared Use Path</t>
  </si>
  <si>
    <t>City of Galesburg</t>
  </si>
  <si>
    <t>Decatur Route 51 Bike/Walkway</t>
  </si>
  <si>
    <t>City of Decatur</t>
  </si>
  <si>
    <t>Wolfs Crossing Road at Harvey Road Intersection Improvement</t>
  </si>
  <si>
    <t>Village of Oswego</t>
  </si>
  <si>
    <t>DuPage River Trail at Renwick Road</t>
  </si>
  <si>
    <t>Jennifer Rooks-Lopez</t>
  </si>
  <si>
    <t>Sugar Grove - Blackberry Creek Bridge and Shared-Use Path</t>
  </si>
  <si>
    <t>Sugar Grove</t>
  </si>
  <si>
    <t>Rock Island Greenway Extension</t>
  </si>
  <si>
    <t>City of Peoria</t>
  </si>
  <si>
    <t>Highland Park - Green Bay Road Bike Lanes</t>
  </si>
  <si>
    <t>Highland Park</t>
  </si>
  <si>
    <t>Round Lake - Bike Path Connections Project</t>
  </si>
  <si>
    <t>Village of Round Lake</t>
  </si>
  <si>
    <t>McEvilly Road Multi-Use Trail Extension</t>
  </si>
  <si>
    <t>Minooka</t>
  </si>
  <si>
    <t>Carol Stream - Southeast Bike Path</t>
  </si>
  <si>
    <t>Village of Glenvew - Milwaukee Avenue at Zenith Drive Pedestrian Signal Improvements</t>
  </si>
  <si>
    <t>Village of Glenview</t>
  </si>
  <si>
    <t>City of Neoga - Pedestrian Facilities Improvements</t>
  </si>
  <si>
    <t>City of Neoga</t>
  </si>
  <si>
    <t>Marengo - Prospect Street Bike Path and Sidewalk Project</t>
  </si>
  <si>
    <t>City of Marengo</t>
  </si>
  <si>
    <t>Rockton Old River Road Multi-Use Path</t>
  </si>
  <si>
    <t>Rockton</t>
  </si>
  <si>
    <t>Troy - Us Route 40 Trail Extension to CA Henning Elementary</t>
  </si>
  <si>
    <t>Troy</t>
  </si>
  <si>
    <t>Route 13 Murphysboro Road to Wood Road Bike Path</t>
  </si>
  <si>
    <t>City of Carbondale</t>
  </si>
  <si>
    <t>County Farm Road Multi-Use Path</t>
  </si>
  <si>
    <t>Hanover Park</t>
  </si>
  <si>
    <t>IL 251 Streetscape</t>
  </si>
  <si>
    <t>City of Loves Park</t>
  </si>
  <si>
    <t>Wolf Road Sidewalk Connectivity Project – Phase 3</t>
  </si>
  <si>
    <t>Prospect Heights, City of</t>
  </si>
  <si>
    <t>Bridge Street Multi-Use Path Phase 3 West</t>
  </si>
  <si>
    <t>Channahon</t>
  </si>
  <si>
    <t>Forest Park Commuter Bike Facilities</t>
  </si>
  <si>
    <t>Village of Forest Park</t>
  </si>
  <si>
    <t xml:space="preserve"> </t>
  </si>
  <si>
    <t>Elmhurst - Illinois Route 83 Pedestrian Overpass</t>
  </si>
  <si>
    <t>Elmhurst</t>
  </si>
  <si>
    <t>Jackson County - Saluki Greenway Expansion from Airport Rd to west of Country Club Rd</t>
  </si>
  <si>
    <t>Jackson County</t>
  </si>
  <si>
    <t>Beardstown Bike Path</t>
  </si>
  <si>
    <t>City of Beardstown</t>
  </si>
  <si>
    <t>Streamwood - IL 59 Bicycle and Pedestrian Overpass</t>
  </si>
  <si>
    <t>Streamwood</t>
  </si>
  <si>
    <t>Mascoutah - L&amp;N Railway Trail and Trail Head</t>
  </si>
  <si>
    <t>Mascoutah</t>
  </si>
  <si>
    <t>Corridor Preservation</t>
  </si>
  <si>
    <t>Chillicothe Trail - Purple Route</t>
  </si>
  <si>
    <t>Chillicothe, City of</t>
  </si>
  <si>
    <t>Geneva - Kautz Road Bike Path</t>
  </si>
  <si>
    <t>Geneva</t>
  </si>
  <si>
    <t>Riverfront Trail Phase IIIA</t>
  </si>
  <si>
    <t>City of Vandalia Pedestrian Facilities Improvements</t>
  </si>
  <si>
    <t>City of Vandalia</t>
  </si>
  <si>
    <t>Downtown Herrin Pedestrian Safety Improvements</t>
  </si>
  <si>
    <t>City of Herrin</t>
  </si>
  <si>
    <t>Oakton Street Sidepath</t>
  </si>
  <si>
    <t>City of Des Plaines</t>
  </si>
  <si>
    <t>Sugar Grove - Sidewalks for Safe Routes to Schools</t>
  </si>
  <si>
    <t>Sheridan Road Non-Motorized Improvements</t>
  </si>
  <si>
    <t>City of Highland Park</t>
  </si>
  <si>
    <t>Route 66 Bike/Walking Path</t>
  </si>
  <si>
    <t>Village of Dwight</t>
  </si>
  <si>
    <t>City of Altamont - Sidewalk Reconstruction &amp; Replacement</t>
  </si>
  <si>
    <t>City of Altamont</t>
  </si>
  <si>
    <t>Pedestrian Connections to the Regional Prairie Trail Improvement</t>
  </si>
  <si>
    <t>City of Crystal Lake</t>
  </si>
  <si>
    <t>Stadium Drive Multi-use Path</t>
  </si>
  <si>
    <t>City of Pekin</t>
  </si>
  <si>
    <t xml:space="preserve">Route 1 Multi Use Mobility Path </t>
  </si>
  <si>
    <t>City of Marshall</t>
  </si>
  <si>
    <t>Hicks Road Bike Path</t>
  </si>
  <si>
    <t>City of Rolling Meadows</t>
  </si>
  <si>
    <t xml:space="preserve">Maroa-Forsyth Grade School Bike Path </t>
  </si>
  <si>
    <t>Village of Forsyth</t>
  </si>
  <si>
    <t>Lake Forest – Route 60 Bicycle Path Connectivity Project</t>
  </si>
  <si>
    <t>The City of Lake Forest</t>
  </si>
  <si>
    <t>Chillicothe Trail - Green Route</t>
  </si>
  <si>
    <t>Rail Trail and Old Route 66 Trail</t>
  </si>
  <si>
    <t>City of Pontiac</t>
  </si>
  <si>
    <t>Golf Road Combination Pedestrian and Street Lighting with Sidewalk Infill Improvement Project</t>
  </si>
  <si>
    <t>Village of Niles</t>
  </si>
  <si>
    <t>Bernard Drive Bike Path</t>
  </si>
  <si>
    <t>Buffalo Grove</t>
  </si>
  <si>
    <t>59th-60th St. (Univ. of Chicago) Station Rehabilitation</t>
  </si>
  <si>
    <t>Commuter Rail Division of the RTA, d/b/a "Metra"</t>
  </si>
  <si>
    <t>Joliet Road Shared-Use Path</t>
  </si>
  <si>
    <t>City of Countryside</t>
  </si>
  <si>
    <t>U.S Route 41 (Skokie Boulevard) Pedestrian and Bicycle Improvement</t>
  </si>
  <si>
    <t>Village of Wilmette</t>
  </si>
  <si>
    <t>Carrollton Rails to Trails Pedestrian/Bike Path</t>
  </si>
  <si>
    <t>City of Carrollton</t>
  </si>
  <si>
    <t>Oak Forest - 2020 Sidewalk Improvements</t>
  </si>
  <si>
    <t>City of Oak Forest</t>
  </si>
  <si>
    <t>104th Avenue Multi-Use Path</t>
  </si>
  <si>
    <t>Village of Orland Park</t>
  </si>
  <si>
    <t>Sidewalk Replacement and ADA Ramps</t>
  </si>
  <si>
    <t>Village of Hennepin</t>
  </si>
  <si>
    <t>Montgomery Road Multi-Use Path Extension - Middlebury Drive to IL Route 59</t>
  </si>
  <si>
    <t>City of Aurora, IL</t>
  </si>
  <si>
    <t>Normal - Gregory Street Trail Extension</t>
  </si>
  <si>
    <t>Normal</t>
  </si>
  <si>
    <t>Broadway Street to Perry Farm</t>
  </si>
  <si>
    <t>Bradley</t>
  </si>
  <si>
    <t>Safe Routes to School - Phase 4</t>
  </si>
  <si>
    <t>City of Alton</t>
  </si>
  <si>
    <t>Lemont Bike Trail Connection</t>
  </si>
  <si>
    <t>Village of Lemont</t>
  </si>
  <si>
    <t>Hassell Road Corridor Pedestrian and Bicycle Facility Enhancements</t>
  </si>
  <si>
    <t>Village of Hoffman Estates</t>
  </si>
  <si>
    <t>Chicago DOT-Columbia Drive "Clarence Darrow" Pedestrian Bridge Reconstruction</t>
  </si>
  <si>
    <t>Chicago DOT</t>
  </si>
  <si>
    <t>Highland Park - Pedestrian Bridge over US 41/Skokie Road</t>
  </si>
  <si>
    <t>Natalie Creek Trail</t>
  </si>
  <si>
    <t>Village of Midlothian</t>
  </si>
  <si>
    <t>Patriot Path Stage 4</t>
  </si>
  <si>
    <t>Lake County Division of Transportation</t>
  </si>
  <si>
    <t>50% Match Assistance</t>
  </si>
  <si>
    <t>100% Match Assistance</t>
  </si>
  <si>
    <t>Total Funds Awarded</t>
  </si>
  <si>
    <t>ILLINOIS TRANSPORTATION ENHANCEMENT PROGRAM - 2020 CYCLE 14</t>
  </si>
  <si>
    <t>Awarded Projects</t>
  </si>
  <si>
    <t>IDOT District</t>
  </si>
  <si>
    <t xml:space="preserve">Category </t>
  </si>
  <si>
    <t>ITEP Funds Awarded</t>
  </si>
  <si>
    <t>Local Match Assistance</t>
  </si>
  <si>
    <t>*</t>
  </si>
  <si>
    <t>**</t>
  </si>
  <si>
    <t xml:space="preserve">* </t>
  </si>
  <si>
    <t>The Bridge Street Multi-Use Path will complete the missing, non-motorized link in the trail system connecting the eastern and western segments of Channahon, including Minooka High School, that are currently divided by the river system. This project is proposed in three main construction phases. We are requesting funding for one half of the third phase, Phase 3 West, of this project.</t>
  </si>
  <si>
    <t>The project consists of constructing a sidepath, for use by both pedestrians and bicyclists, along the north side of Oakton Street between Des Plaines River Road and the Des Plaines River Trail.  In addition, a refuge median and upgraded signage and beacons are to be added to improve the safety of the existing Des Plaines River Trail crossing of Oakton Street.  The project will provide a highly-demanded connection between residential and commercial areas and the regional trail.</t>
  </si>
  <si>
    <t>Proposed 8-foot wide off road bike path along the south side of Bernard Dr from Arlington Heights Rd to Buffalo Grove Rd.  Improve road crossings, creating a new west-east connection for bicyclists between the west termini major road with an existing north-south (N-S) bike path, White Pine Ditch ex. N-S bike path, Raupp Blvd ex. N-S bike route, and east termini major road with a proposed N-S bike path, thus greatly improving the larger bike path transportation network.</t>
  </si>
  <si>
    <t>The Patriot Path project is split into 4 stages of construction entailing an off-road bike path that stretches 5.5 miles along the Illinois Route 137 corridor connecting two existing regional trails, the Des Plaines River Trail and Robert McClory Bike Path. Stage 4 features the east end of the project, stretching along the north side of Illinois Route 137 corridor from U.S. Route 41 to the Robert McClory Bike Path in North Chicago.</t>
  </si>
  <si>
    <t>Project consists of installing bicycle commuter appurtenances such as racks and pedestrian lighting near two high volume CTA Blue Line stops. In addition to the appurtenances, some combination curb and gutter, sidewalks, and high visibility crosswalk pavement markings will be installed. This project is listed in the Forest Park Active Transportation Plan.</t>
  </si>
  <si>
    <t>The project will consist of pedestrian signal improvements at the existing signalized intersection, including pedestrian signal heads and push buttons, improved ADA accessibility and detectable warnings to provide safety improvements for existing pedestrian and bicycle crossings of Milwaukee Avenue (IL Route 21) and Zenith Drive.</t>
  </si>
  <si>
    <t>This McEvilly Road multi-use path extension will provide residents with a safe and emission free transportation route to schools, parks, and shopping areas of Minooka and Channahon.  This trail extension would close the loop between the Minooka pedestrian/bicycle network and the Channahon network to the east.  This proposed trail would connect the recently completed McEvilly Road ITEP Multi-use Path to the the I&amp;M Canal Trail to the east, which links to the 60-mile IDNR Trail.</t>
  </si>
  <si>
    <t>Inconsistent development practices have left critical gaps in the City's pedestrian infrastructure. This leaves vulnerable populations, such as seniors and the economically disadvantaged, without a safe and accessible way to walk to important destinations such as the City's two Metra Stations, workplaces, businesses, shopping centers, and healthcare facilities. This project will construct sidewalks and provide a safe crossing of a major collector street to fill in these critical gaps.</t>
  </si>
  <si>
    <t>This project involves construction of a multi-use trail, boardwalks and a bridge over IL Route 59 just north of Poplar Creek that will provide a safer non-motorized route for residential areas on either side of IL Route 59 to local schools, bus stops, churches, parks, shopping, health treatment, and other community activities.</t>
  </si>
  <si>
    <t>This project involves construction of a pedestrian overpass over IL Route 83 near Fay Avenue that will connect the Salt Creek Greenway Trail on the west to the intersection of Fay Avenue and West Avenue on the east. This connection will provide the only safe pedestrian connection across IL Route 83 within a nearly 4 mile stretch.</t>
  </si>
  <si>
    <t>The proposed Montgomery Road multi-use path extension is an off-street facility intended to provide commuters an alternative mode of transportation to get to and from their desired destination. The proposed 8-10 feet wide asphalt path will connect to the recently built (2019) path on Montgomery Road that connects to Waubonsie Creek Trail towards it's west end. The path will also connect to other existing regional trails in the area and also will serve neighborhoods, parks, schools &amp; businesses.</t>
  </si>
  <si>
    <t>The project consists of constructing a new multi-use path to connect businesses and residents in the southeast part of Carol Stream to the Great Western Trail and to Community Park. The existing path in Community Park will be reconstructed to improve deteriorating conditions and widen the footprint. The 2.2 mile path system will also connect to proposed shared lane facilities in the City of Wheaton at Schmale Road and President Street.</t>
  </si>
  <si>
    <t>Phase 3 proposed sidewalk is the key link in the center of the City and is the highest need as evidenced by our comprehensive plan. It will allow walking access for a densely populated, low income, housing area, two colleges, Fed Ex, other businesses, and Pace bus stops. It will directly link other previous city-wide sidewalk connectivity projects.  The Wolf Rd Pace Bus Route#221 with over 700 daily riders, 35% using the Wolf Road stop, justifies the dire need for a sidewalk.</t>
  </si>
  <si>
    <t>The project includes installing a 10 ft bike path Along Hicks Road and Euclid Avenue in the City of Rolling Meadows.  The proposed 10-foot wide bike path is located along the north side of Euclid Avenue from Countryside Park (center entrance to park) to Hick Road, cross the west leg of Euclid Avenue at Hick Road, and continues south along the west side of Hicks Road to meet an existing bike path at a commercial entrance on Hick Road located north of Kirchoff Road.</t>
  </si>
  <si>
    <t>The City of Oak Forest is proposing to install 4,491 feet of new sidewalk along four streets in the city. These improvements will fill sidewalk gaps on the affected streets. ADA ramps and detectable warnings will be installed at street crossings. Parkway restoration and tree pruning will be included as necessary.</t>
  </si>
  <si>
    <t>The primary components of the project are installation of combination pedestrian and street lighting poles along with sidewalk infill on Golf Road from Dee Road to Washington Street.   The Village was awarded CMAQ and HSIP funds for sidewalk infill along these limits, however we did not receive the total amount requested.   The application will close the funding gap for sidewalk infill along Golf Road, and provide pedestrian lighting within the busy commercial/residential corridor.</t>
  </si>
  <si>
    <t>Elk Grove Village identified the replacement of the existing illuminated Clearmont Pedestrian Bridge over Salt Creek as part of their long-range capital plan. The existing functionally obsolete bridge is located within the limits of the Salt Creek floodplain. The structure and adjacent pathway flood and are impassible during high water events. The Village is pursuing structure replacement with a new bridge spanning the floodplain to accommodate a shared bicycle and pedestrian path.</t>
  </si>
  <si>
    <t>The Village of Sugar Grove will construct approximately 0.23 miles of 10’ wide shared-use path to provide pedestrians and bicyclists with a safe alternative for crossing the Blackberry Creek; the only other crossing is on Bliss Road, a busy County Highway. The Village has and will have on-going coordination with the Sugar Grove Park District, Kane County Forest Preserve, and the Sugar Grove Township; these entities support the land use for this purpose and have jointly funded the Phase I effort.</t>
  </si>
  <si>
    <t>This project involves construction of a 1.0-mile segment of off-street multi-use path along the north side of Lies Rd from Gary Ave to Schmale Rd in the Village of Carol Stream. The proposed facility would connect into several miles of existing bicycle and pedestrian facilities that are both locally and regionally significant. These include the Lies Road multi-use path west of Gary Ave, the Carol Stream-Bloomingdale Trail, the Fair Oaks Road multi-use path, and the Gary Avenue multi-use path.</t>
  </si>
  <si>
    <t>This project involves construction of a 0.7-mile segment of the Carol Stream-Bloomingdale Trail. This specific segment of the trail is an off-street multi-use path along the west side of Kuhn Rd from Army Trail Rd to Lies Rd in Carol Stream. The proposed facility will connect into several miles of existing multi-use facilities of local and regional significance. Facilities include off-street multi-use paths along Lies, Fair Oaks, and Kuhn Roads, and Great Western and West Branch Trails.</t>
  </si>
  <si>
    <t>This project involves reconstructing Green Bay Road from Edgewood Road to Central Avenue and providing 5-foot wide, striped on-street bike lane in each direction in the City of Highland Park. The proposed on-street bike lanes would connect into the existing sidewalk and future on-street  bike lanes to the north and south and to the existing shared lanes on Bob-O-Link Road along with the numerous residential streets throughout the project corridor.</t>
  </si>
  <si>
    <t>The project consists of installing over 2900 feet of sidewalk and replacing over 200 feet of sidewalk in the proximity of Kaneland John Shields Elementary School in Sugar Grove. Grove Street, Calkins Drive, and West Street are some of the main walking areas for students, yet there are gaps and sidewalk missing on these streets; therefore, the purpose of the grant is to increase the safety of the students and residents commuting by walking or biking.</t>
  </si>
  <si>
    <t>The existing pedestrian bridge over US 41 is deteriorating and features steep bridge approaches and a narrow path width that do not meet current Americans with Disabilities Act (ADA) or bicycle path design guidelines. The City of Highland Park is currently performing preliminary design to replace the old pedestrian bridge with a new one that satisfies current design guidelines and increases accessibility and safety for all users.</t>
  </si>
  <si>
    <t>The Des Plaines River Trail is an existing regional trail that runs from the WI border on the north to the Jerome Huppert Woods on the south (North Ave). This project will upgrade the existing, deficient trail between Devon Ave and Bryn Mawr Ave to provide a reliable transportation corridor. Improvements include correcting geometric deficiencies, addressing flooding issues, improving safety of the trail and trail crossings, and improving access to the trail by accommodating proposed connections</t>
  </si>
  <si>
    <t>The project includes safety and connectivity enhancements for pedestrians, cyclists and transit users utilizing the Pace Barrington Road Transit Station and accessing nearby employment, shopping, and other destinations. The project components include new or improved accessible crosswalks, sidewalk connections, bike lanes, lighting, directional signage, and other streetscape improvements which will provide a safe and rewarding mode of transportation for residents, employees and transit users.</t>
  </si>
  <si>
    <t>The Des Plaines River Trail is an existing regional trail that runs from the WI border on the north to the Jerome Huppert Woods on the south. This project will upgrade the existing, deficient trail between Lawrence Ave and Irving Park Road to provide a reliable transportation corridor. Improvements include correcting geometric deficiencies, addressing flooding issues, improving safety of the trail and trail crossings, and improving access to the trail by accommodating proposed connections.</t>
  </si>
  <si>
    <t>The Village of Round Lake proposes to install an 8 foot bike path along two roads to fill the gap left from a recent Lake County path installation. This work will include HMA bike path, ditch grading, ADA ramps, detectable warnings, parkway restoration, appropriate drainage items and tree removal &amp; pruning as necessary.</t>
  </si>
  <si>
    <t>IL 19 has an ADT of 28000 and Bartlett Road has an ADT of 22000. There are numerous parks, commercial properties, schools, and a train station along the roadway. The intersection will be widened from a 3-lane section to a 5-lane section. As part of the improvement, a 10' multi-use path will be constructed and the gaps in the existing sidewalk will be filled in so that pedestrians and cyclists can travel safety. This project is part of a larger corridor improvement to increase safety.</t>
  </si>
  <si>
    <t>The 126-year old Columbia Drive Pedestrian Bridge over Jackson Park Lagoon and 1/2 mile of adjacent shared-use path to the Lakefront Trail will be reconstructed. The bridge was built in 1894 at the end of the World’s Columbian Exposition, was dedicated "Clarence Darrow Memorial Bridge" in 1957, and was closed to public access in 2009 due to structural deficiency. Historic bridge materials used to the full extent feasible while meeting contemporary multi-use design standards.</t>
  </si>
  <si>
    <t>A shared-use path is proposed along US Rte 41 (Skokie Blvd) between Lake Ave and Illinois Rd as well as along Illinois Rd to Sprucewood Dr. The path is proposed along the west side of the roadway between Lake Ave and the Eden's Plaza entrance and crosses to the east side between Eden's Plaza and Illinois Rd and continues on the south side of Illinois Rd. Other pedestrian improvements including detectable warnings, pedestrian signal improvements and marked crosswalks are also proposed.</t>
  </si>
  <si>
    <t>This project will construct a trail that will provide connectivity between two existing trails and provide access to the Village of Lemont. The path will connect downtown Lemont and the I&amp;M Canal Trail with the regional Centennial Trail on the south bank of the Des Plaines River. This will provide trail users the ability to access both the Centennial Trail and Village of Lemont by closing the gap between the trails. Currently, there is no possible access across the Sanitary and Ship Canal.</t>
  </si>
  <si>
    <t>This five-foot (5’) wide sidewalk improvement is a proposed paved walking path connection along an arterial street between two (2) collector streets, Dean Avenue on the north and Roger Williams on the south. This particular location currently does not have any such safe walking path along either side of the roadway.</t>
  </si>
  <si>
    <t>This project is the first stage of the Wolfs Crossing corridor improvement from Route 34 to Eola/Heggs Rd. A Phase I corridor study was completed to improve safety, capacity and mobility for all modes of transportation. This application is for the Harvey Road intersection work, which will replace the existing stop-controlled intersection with a roundabout and construct a multi-use path and sidewalk connecting the Oswego East HS entrance with the residential subdivision at Devoe Dr.</t>
  </si>
  <si>
    <t>This project involves construction of a 0.7-mile segment of off-street 10-foot wide bituminous multi-use path along the west side of Kautz Rd from Geneva Dr to just south of Commerce Dr. The western portion of the project is located in the Cities of Geneva and St. Charles, unincorporated Kane County, and the eastern portion of the project is located in West Chicago, DuPage County. This multi-use path is part of the roadway reconstruction of Kautz Rd from Longest Dr to Emerson Ave.</t>
  </si>
  <si>
    <t>The project will add an off-street bike path along Winn Road from the terminus of the existing Winn Road bike path north of Brentwood Drive to the existing bicycle lanes along English Prairie Road. The proposed 1,400-ft bike path will connect to existing bike paths at both termini, completing a regional bikeway between US Route 12 and English Prairie Road, completing a main trunk-line bike path over 4.2 miles in length along Winn Road and English Prairie Road.</t>
  </si>
  <si>
    <t>Joliet Rd., is a major thoroughfare through the Village of Hodgkins, the City of Countryside and the Village of Indian Head Park. The proposed Shared-Use Path begins in Countryside and Indian Head Park at the intersection of Joliet Rd. and Wolf Rd. and ends in Hodgkins at the intersection of Joliet Rd. and East Avenue. This project proposes to install a Shared-Use Path on the south side of Joliet Rd. from Wolf Rd. to East Avenue.</t>
  </si>
  <si>
    <t>The Main Street corridor is a major multi-modal transit hub and the goal of this project is to improve pedestrian safety and renovate the streetscape in the Main Street Business District. The project includes ADA sidewalk and curb ramp improvements, pedestrian cross walks – including a mid-block speed table, traffic signal modernization, streetscape elements, and pavement improvements. Green infrastructure such as new trees and permeable pavers will also be incorporated into the project.</t>
  </si>
  <si>
    <t>Streetscape improvements and roadway resurfacing along State Street (IL Route 171) and 9th Street (IL Route 7). The project will revitalize two additional blocks of historic downtown Lockport, continuing the 3 blocks of enhancements completed by the City in 2019. These two additional blocks are extension of the work completed near the intersection of IL Route 7 and IL Route 171. The Projects includes intersection bump outs, new planter boxes, wider sidewalks, and street lighting upgrades.</t>
  </si>
  <si>
    <t>The City proposes installing a bike path along the east side and sidewalk along the west side of Prospect St filling both sidewalk and bike path gaps and connecting the City’s high, middle and elementary schools, the City’s largest employer, the H.U.M. bike trail and downtown with two major subdivisions north of IL Route 176.  This connection will shorten the walking distance from these two areas as part of the City’s Prospect St Project Development Report approved December 2000.</t>
  </si>
  <si>
    <t>The project consists of the construction of a multi-use path on the east side of 104th Avenue from 163rd Place to 159th Street/US 6 in the Village of Orland Park.</t>
  </si>
  <si>
    <t>The project consists of a multipurpose asphalt trail on property recently purchased by the Plainfield Park District. The trail will connect the existing dead-end terminus of an asphalt trail along the east side of the DuPage River to the existing pedestrian sidewalk at the intersection of Renwick Road and S. River Road. The trail will generally be at-grade with the exception of minor cross- culverts. A compensatory floodplain storage basin will be created and will be planted with native species.</t>
  </si>
  <si>
    <t>The City of Lake Forest - Route 60 Bicycle Path Connectivity Project involves Phase II Design and construction for a multi-use path along the north side of Illinois Route 60 from the existing sidewalk located west of the Field Drive entrance to Conway Business Park entrance to Academy Drive. The project aims to provide safe bicycle and pedestrian access along Illinois Route 60, while serving as a direct extension of the Middlefork Savanna Trail and a vital link to the Conway Business Park.</t>
  </si>
  <si>
    <t>New off-street multi-use path between the existing bike path at the Hanover Park Park District's Aquatic Center and the Hanover Park Metra Station.</t>
  </si>
  <si>
    <t>The Project will reconstruct a rail station and make it fully ADA-accessible.  An ITEP grant award will reimburse the construction costs to install four elevators—two elevators at each station entrance—to accommodate all passengers regardless of mobility impairments. Due to the historic construction of the station under the bridge span and into the track superstructure, fully ADA accessibility to the elevated boarding platforms can only be achieved upon the installation of elevators.</t>
  </si>
  <si>
    <t>The Natalie Creek Trail is a regional initiative that will promote transportation alternatives in southern Cook County, connecting the communities of Midlothian, Oak Forest, Crestwood, Robbins, and Blue Island via an on- and off-street multi-use trail. This project’s goals include connecting the communities to other regional trail networks, encouraging transit alternatives, and promoting equal access to jobs, schools, healthcare, businesses, and public transit (Metra and Pace).</t>
  </si>
  <si>
    <t>This project provides an ADA compliant, Multi-Use Bike and Pedestrian Path primarily alongside Old River Road connecting Stephen Mack Middle School to the Rockton Athletic Fields and to downtown Rockton businesses.  It provides a safe off-road training route for cross-country athletes that currently run alongside the road shoulder, a safe pathway for pedestrians and wheelchairs also traveling along the shoulder of this important connector street between the middle school and downtown businesses.</t>
  </si>
  <si>
    <t>The proposed project would extend an existing off road multi-use path along Perryville Road from Aljali Way to Willowbrook Lane.  The existing path begins at the intersection of Perryville Road and Argus Drive in southeast Rockford, and currently terminates at Hart Road.  The existing path is approximately 6.6 miles long and would be extended another 1.24 miles by the current project.  This path connects the Village of Machesney Park, the City of Loves Park and the SE portion of Rockford.</t>
  </si>
  <si>
    <t>Reconstruction of sidewalks along both sides of IL 251 (N Second St.) in Loves Park that includes removal of existing 8’ wide parking lanes to improve traffic flow while providing additional green space and separation from traffic flow. The elimination of the parking lanes allows for a full bike path on west side. Sidewalks and path to conform to ADA. Relocation of signals and lighting required to provide ADA clearance.</t>
  </si>
  <si>
    <t>Sterling proposes a 4,000' multi-use path to link 2 existing pedestrian crossings of the Rock River and connect the east side of Sterling &amp; the core path through Rock Falls to the downtown &amp; riverfront areas of both Sterling &amp; Rock Falls. The IL Route 40 bridge ped path connects us to Rock Falls downtown and riverfront paths at the western terminus of this project. The upper dam walkway (IDNR) connects to the Hennepin Feeder Canal path &amp; local trail system at the eastern terminus.</t>
  </si>
  <si>
    <t>Phase II of this GIT project seeks to close a gap in the statewide trail in Silvis and Carbon Cliff in Rock Island County, and Colona in Henry County. This project consists of separated trail segments and on-street shared road segments. A series of switchbacks are proposed in Carbon Cliff to bring users down from the bluff over the Rock River valley. This project connects to Phase I which extends from the Great River Trail (GRT) at Beacon Harbor in East Moline to 10th St. in Silvis.</t>
  </si>
  <si>
    <t>Dixon is seeking additional funding for their 2016 ITEP grant project – Dixon Bike Path Extension Project. This 1.6-mile path will be located in the southern region of Dixon, connecting people to employment opportunities, retail destinations, schools, and extensive, existing trail systems in the City and surrounding region. These additional funds will be used to add full-length path lighting and emergency call boxes for convenience and safety, along with other enhancements to the project.</t>
  </si>
  <si>
    <t>The proposed project improvements will include upgrading the existing downtown corridor for improved ADA complaint access for pedestrians at intersections and to existing buildings.  The proposed project improvments will also include new roadway and pedestrian lighting for increased public safety.  Other improvements will include permanent benches and planters and decorative sidewalk in the area just behind the curb lines.</t>
  </si>
  <si>
    <t>The proposed project will include construction of a new 10' wide multi-use path which begins at the east side of North Hamilton Drive and heads east about 1,200 linear feet to connect to Hilgert Drive.  The Village has already invested a total of $50,000 combined from both MFT and Local funds for the completion of Preliminary Engineering I &amp; II for this project.</t>
  </si>
  <si>
    <t>The City of Kankakee is positioned along the Kankakee River which is considered the cleanest river in the State of Illinois by the IDNR and is 1 of only 21 designated National Water Trails in the nation. The Project, a feature of the Kankakee River Master Plan will complete the loop that is part of the existing and regionally significant Kankakee Riverfront Trailways, and it will simultaneously initiate an major new riverfront trail system along the east bank of the river, close to downtown.</t>
  </si>
  <si>
    <t>This project is the 3rd of 3 trail segments - the 1st &amp; 2nd funded by ITEP grants in 2016 &amp; 2018 – that are part of the DeKalb County Greenways &amp; Trail Plan to extend the Great Western Trail into &amp; across Sycamore. The connection featured in the application is 2,481.6 linear ft (0.47-mile) of a 10’ wide asphalt trail with 2' wide clear zones on either side. It includes one bridge, pavement marking, traffic controls, signs &amp; landscaping (corridor clearing &amp; restoration).</t>
  </si>
  <si>
    <t>The City of Marseilles proposes to use ITEP funds to extend their Pedestrian Access &amp; Destination Improvement Program by installing sidewalk development to the north up the bluff at Rutland Street and Bratton Avenue. Rutland St. and Bratton Ave. are both primary transportation corridors for pedestrians, bicyclists, and motorists. However, neither street accommodates pedestrian traffic, resulting in dangerous transportation situations. This project will alleviate these situations.</t>
  </si>
  <si>
    <t>The Village of Hennepin proposes to use ITEP funds to improve and replace several sidewalks and install new handicap ramps at various locations in order to accommodate all pedestrians and create new multi-use pathways that will allow safe circulation and travel throughout the Village. Currently there are multiple streets within the Village that do not accommodate all pedestrians and traffic resulting in dangerous transportation situations. This project will alleviate these situations.</t>
  </si>
  <si>
    <t>This project will provide bicycle travel along Croswell Avenue, Park Place and Herman Place.</t>
  </si>
  <si>
    <t>This project includes a bridge that will provide grade separation between pedestrian and bicycle traffic and vehicular traffic at the intersection of US-45/52 and IL-102 in the Village of Bourbonnais, and will serve the general public and students who attend Olivet Nazarene University (ONU). The bridge will connect the university off-campus housing (located west of the intersection) with the main campus (located east of the intersection). The bridge will be covered, lighted, and ADA accessible.</t>
  </si>
  <si>
    <t>The Shabbona Pathway Project is a pathway segment of a planned 2.5 mile pathway system that has been started in the community of Shabbona, Illinois in DeKalb County.  This pathway system is needed to interconnect the main portion of the Village of Shabbona with the schools, the recreational destinations, and residential areas that are separated from the main part of the Village.  Currently no sidewalks or pathways exist for those who walk or bike to safely get between any of these destinations.</t>
  </si>
  <si>
    <t>Proposed project will include construction of storm sewer, curb and gutter and landscaping improvements as well as milling and resurfacing and striping the existing roadway.</t>
  </si>
  <si>
    <t>The project consists of a mix of infrastructure types including: 6600 feet of 10’ wide ADA accessible HMA shared use path and 9,000 feet of on-road accommodations for bicycles. The shared use path will travel north-south along an abandoned railroad corridor from Park St to Aurora St and along Old Route 66 from Aurora St to Main St. The on-road accommodations will be placed along roadways surrounding a farm implement business, along Aurora St and along Old Route 66 from Main St to Custer Avenue.</t>
  </si>
  <si>
    <t>This project is a two mile path located primarily on the abandoned lanes of Route 66, linking to Renfrew Park in Dwight. The project would preserve and rehab the inactive Rt 66 southbound lanes and  coincide with the States Route 66 Monarch Corridor plans to plant, maintain and enhance the roadsides of the proposed path. The proposed path abutting the monarch corridor would be highly visible and attract all ages for hiking, biking and butterfly watching along with keeping people healthy.</t>
  </si>
  <si>
    <t>Shabbona's proposed 3-block downtown Streetscape project area will promote tourism through beautification, placemaking, healthy living, and quality of life. The new plantings and streetscape elements will help bring uniformity and a sense of place to the downtown area. The streetscape elements of plantings, bump outs, pedestrian accommodations and pavement markings will make the downtown area safer by reducing the speed of traffic. The project will also incorporate ADA accessibility.</t>
  </si>
  <si>
    <t>The project consists of constructing a multi-use path along SE 8th Ave. and SE 6th St. within the City of Aledo.  The proposed project constitutes Phase 3 of the City's Master Multi-Use Path Plan.  The City received ITEP funding in Cycle 11 for the engineering and construction of a section of Multi-Use Path adjacent to this proposed project.  This project was completed in 2017.  The City also received ITEP funding for Phase I Preliminary Engineering in Cycle 13 for this proposed project.</t>
  </si>
  <si>
    <t>The project consists of constructing an off-road multi-use path along S. Lake Storey Rd. within the City of Galesburg from just west of US 150 to West Lake Storey Rd just west of Carl Sandburg College. The path will provide safe access for college students to get to Carl Sandburg College and will also extend an existing trail system that currently exists around Lake Storey.</t>
  </si>
  <si>
    <t>The City of Macomb with Western Illinois University (WIU) has been working to enhance the first four blocks of West Adams Street immediately west of U.S. Highway 67.  Previous ITEP applications were not funded, so the City invested over $1.1M to complete 2 blocks of the West Adams Project (US 67 to Johnson).  This Phase 2 project will consist of improving the remaining two blocks of the overall enhancement project, and will complete the interconnect between WIU, Amtrak, and downtown.</t>
  </si>
  <si>
    <t>The City of Pekin plans to construct a two-way bicycle and pedestrian path along Stadium Drive.  The path will be concrete pavement, approximately 0.47 miles long, and 10 feet wide to accommodate multiple uses and provide an ADA accessible path.  Signage will be provided by the City of Pekin; bike racks will be provided by the Pekin High School.</t>
  </si>
  <si>
    <t>The Chillicothe Trail Purple Route is a section of the broader 30+ mile Chillicothe Trail initiative that will serve as a connection point from schools, neighborhoods and the library to historical downtown businesses. 
This route consists of approximately 0.2 miles of multi‐use trail, 1 mile of bike lane and 1.3 miles of sharrows.</t>
  </si>
  <si>
    <t>The Chillicothe Trail Green Route is a section of the broader 30+ mile Chillicothe Trail initiative that will serve as a safe connection point from the north end of town connecting neighborhoods to Santa Fe park, the Chillicothe Skate Park, Moffit Park and a path to historical downtown business districts before ending at Shore Acres park. This route consists of 1.5 miles of multi-use trail and 1.8 miles of sharrows on existing roadway.</t>
  </si>
  <si>
    <t>This project will provide a ten-foot wide, separated, shared-use (non-motorized) trail to help connect the Rock Island Greenway Trail system at Park Ave. with the existing shared use Riverfront Trail located at Spring St.  This project will complete a key regional mobility connection and will advance transportation equity by providing a safe and accessible link between disadvantaged neighborhoods and employment centers, transit stops, schools, places of worship, and other community amenities.</t>
  </si>
  <si>
    <t>The proposed Maplewood Drive path is an extension of the existing Maplewood Drive path, and the next phase in the Village's commitment to construct a fully-connected, closed-loop bike &amp; pedestrian system within the Village. This critical extension will provide direct connection to the most recent segment constructed on a railroad conversion trail, and will extend the network northward to the North Maplewood Sports Complex and the north corporate limits for further expansion in future phases.</t>
  </si>
  <si>
    <t>The Gregory Street Trail extension will provide a shared-use path to allow safe and comfortable access for west-side Normal residents to travel on foot or by bike between a major regional park, three public schools, and the Constitution Trail system, and for Illinois State University students to access ISU’s recreational fields . The Gregory Street Trail extension is listed as an “early action project” in the Town’s Bicycle &amp; Pedestrian Master Plan recently adopted by the Town Council.</t>
  </si>
  <si>
    <t>The Village of Savoy plans to construct a 10’ wide shared use path with pedestrian-scale lighting along the west side of First Street from Curtis to Windsor Roads, providing a vital link between residential areas in Savoy and the University of Illinois. Construction of this project will improve conditions that are unsafe for bicycles and pedestrians and fill a gap and improve connectivity in the community’s multi-modal transportation system. The project is highly rated in many local plans.</t>
  </si>
  <si>
    <t>The proposed North Champaign Trail Extension will connect the growing single and multi-family neighborhoods of North Champaign with the commercial heart of the city. The existing trail offers transportation on foot and by bike, but does not extend fully to N Town Center Blvd. N Town Center Blvd is a primary route to many retail and restaurant destinations, and connects up with a city path extending south to Market View Dr. Once connected, the trail and path will extend approximately 1 mile.</t>
  </si>
  <si>
    <t>The proposed Beardstown Bike Path is the first phase of a multi-phase plan to construct infrastructure that supports the community’s goals to enhance pedestrian and bicycle safety and promote a healthy lifestyle through outdoor activities and exercise. The City is most nearly 1-mile wide by 1-mile long. Paralleling the railroad that bisects the town is dedicated city right-of-way that is unimproved. This provides a strategic opportunity to build a path serving from one end of town to the other.</t>
  </si>
  <si>
    <t>In 2019, Mt. Sterling completed phase 1 of their long range plan using ITEP funds in the historic category by improving Main St in the downtown business district to pre-1930's historic conditions. This project is the second and final phase of the project and will improve two blocks of Capitol Ave. and North St. in front of the Historic Brown County courthouse using similar historic amenities. Capitol Ave and North St will be resurfaced with this project but it is not included in the application</t>
  </si>
  <si>
    <t>This project is working in tandem with the State CSX bridge replacement project ({Structure #12-0014/Section# (FX-VBR)B-1} scheduled for the FY2020 construction season. The Route 1 Multi Use Mobility Path will connect a multi use path to the north and the south of the State project, granting walkers and cyclists safe access to recreation, commerce, and services. Much of the project will be a 10' multi use path, but standard 5' sidewalk is also proposed when appropriate.</t>
  </si>
  <si>
    <t>Phase 10 will be constructed between the City's School Campus and the West Business Park. It will connect to the Safe Routes to School (SRTS) Project located east of the School Campus. It provides attractiveness, comfort, and an alternative surface transportation experience. It will enhance the experience of the millions of visitors to Lake Shelbyville; increase pedestrian/Bike &amp; ADA safety and the quality of life for local residents; &amp; improve the blighted portion of the West Business District.</t>
  </si>
  <si>
    <t>This project will construct a 10' wide multi-use pathway will connect the several neighborhoods to the Maroa-Forsyth Grade School, where there is currently no pedestrian pathway connection.</t>
  </si>
  <si>
    <t>Phase 2A is the final of three (1 is complete and 2B is underway) phases for the Stevens Creek Bikeway in the greater Decatur Area. Once complete, this phase will construct the final 1.25 miles of 10' wide asphalt off-road trail along Stevens Creek to Connect the Village of Forsyth down through Decatur and into Rock Springs Conversation Area. The result will be a safe, alternative means of transportation connecting communities, commerce, business' and neighborhoods.</t>
  </si>
  <si>
    <t>The project fills in gaps in ADA compliant sidewalk routes &amp; connects to previously completed pedestrian facilities. The project includes the construction of new &amp; replacement of old deteriorated sidewalk with 5' wide PCC ADA compliant sidewalk (including ramps, detectable warnings &amp; curb/gutter).</t>
  </si>
  <si>
    <t>The project fills in gaps in ADA compliant sidewalk routes &amp; connects residents to key destinations. The project includes the construction of new &amp; replacement of old deteriorated sidewalk with 5' wide PCC ADA compliant sidewalk (including ramps, detectable warnings &amp; curb/gutter).</t>
  </si>
  <si>
    <t>The project includes replacement/reconstruction of deteriorated sidewalk making it ADA compliant (including ramps, detectable warnings &amp; curb/gutter) &amp; pedestrian rail crossing improvements, connecting residents to everyday destinations.  The project will connect to completed and future IDOT projects, including the 2012 SRTS funded sidewalk, 2019 EDP funded Division Street sidewalk and ramp improvements, and the proposed IDOT Route 40 reconstruction planned for Spring 2021.</t>
  </si>
  <si>
    <t>The project consists of a new 8-foot wide concrete shared use path along the south side of Harry Land Rd from Sundance Dr to Baltimore Ave. The path will connect to an existing asphalt shared use path at the southwest corner of the Sundance Dr intersection and extend 1,125 feet to the east to connect with an existing concrete shared use path along Baltimore Ave. New ADA ramps and crosswalk will be provided at the Sundance Dr intersection. New catch basins and storm sewer are also included.</t>
  </si>
  <si>
    <t>The project entails a 10-foot wide concrete bike/walkway on the east side of Water St. and a 5-foot sidewalk on the west side where intermittent sidewalks now exist. The project extends 1.23 mi. from downtown Decatur north to South Dr. The project will provide an off-road route for pedestrians and bicyclists through the underserved near northside, creating safe access to downtown civic and commercial locations and to healthcare facilities, schools, parks, and neighborhoods along the route.</t>
  </si>
  <si>
    <t>Construction of a approximately 5,300 feet of new ten (10) foot wide, hard surface pedestrian/bike path along the existing railroad ROW (owned by the City) from West Ball Park to Fry Park. Also a four (4) block leg from the path to downtown utilizing existing and reconstructed sidewalks or dedicated street lanes. Decorative lighting along areas not lighted by adjacent street lights. All improvements to be ADA compliant along with ADA parking and highway street crossings.</t>
  </si>
  <si>
    <t>In 2012, Heartland Conservancy prepared a comprehensive Alternative Transportation Plan for the City of Waterloo to provide a guide for expanding bicycle and pedestrian facilities.  This ITEP application is for the 2nd phase of a three phase project expanding such facilities .  The first and third phases was/will be completed by the County and City respectively with local funds.  The project consists of construction of ADA compliant sidewalks, ramps and a signalized IL 3 intersection crossing.</t>
  </si>
  <si>
    <t>A 10'-wide asphalt, ADA compliant, shared use path with a running tree canopy, rain garden and safety minded road crossings.  The path is located in Troy, IL running along the north side of US Route 40's right-of-way.  The path will be located approximately 50' away from the shoulder of the highway and will run between S. Main St. on the west to CA Henning Elementary at Creekside Drive on the east.  The path will be the latest extension of the Regional Highland Connector Trail.</t>
  </si>
  <si>
    <t>The project will provide a pedestrian and bicycle connection from the MCT Nature trail to Lewis Road along IL 157. This project will be phase 3 of an eventual connection along  IL 157 between Center Grove Road and the MCT Goshen Trail. Phase 1 has been completed from Center Grove Road to the MCT Nature Trail, and Phase 2 from Lewis Road to the MCT Goshen Trail is already funded and in design.</t>
  </si>
  <si>
    <t>The Alton Safe Routes to School - Phase 4 project is a safe routes to school project as it improves or fills gaps of multiple segments of sidewalk in public street ROW in close proximity to Lovejoy Elementary School which is a public school. This is an extension of 3 other SRTS projects that are contiguous. Attached is a SRTS Master Plan that shows all 4 phases.  See the supplemental attachment miscellaneous document for additional information regarding the masterplan and 4 phases.</t>
  </si>
  <si>
    <t>The project will provide an ADA shared use path, trail head and parking lot on the south side of Mascoutah. The path will be located within the old L&amp;N Railway corridor, property the City purchased and maintains for the purpose of extending its trail system. The path will end at the intersection of Brickyard Road which will be a connection point of the future planned MEPRD trail which plans to use the western portion of this railway corridor for a regional trail connecting SWIC to Mascoutah.</t>
  </si>
  <si>
    <t>The proposed project consists of a downtown streetscape on IL Route 149, replacing unsightly light poles and overhead electric lines with decorative pedestrian lighting served by underground wiring. Landscaping, plantings and planter boxes will replace inappropriate plantings that are a visibility obstruction to vehicular traffic on side streets. Existing sidewalk that are unsightly and in poor condition will be replaced with accented sidewalk. New ADA-Compliant sidewalk will be constructed.</t>
  </si>
  <si>
    <t>The project is an extension of the Saluki Greenway Project, a 5.8 mile muti-use trail system that will connect Murphysboro and Carbondale, IL running generally parallel to IL Route 13.  Substantial progress on the Greenway has been made in recent years including the completion of the IL Route 13 underpass utilizing an abandoned rail alignment.  The proposed 0.8 mile extension will connect directly to this recently completed project extending the Greenway towards Murphysboro.</t>
  </si>
  <si>
    <t>This project involves construction of approximately 3.3 miles of the proposed “Crab Orchard Greenway” (COG).  The COG is a proposed 17.1 mile multi-jurisdictional trail connecting the urban centers of Marion and Carbondale.  This project will connect on its western terminus to ITEP project “Crab Orchard Greenway - IL 148 and Transit Connection” which is an adjacent section of the COG that has also been submitted for funding in this cycle.</t>
  </si>
  <si>
    <t>This project involves construction of approximately 2.5 miles of the proposed “Crab Orchard Greenway” (COG).  The COG is a proposed 17.1 mile multi-jurisdictional trail connecting the urban centers of Marion and Carbondale.  This project will connect on its eastern terminus to ITEP project 943008 “Crab Orchard Greenway – Marion High School Connection” which is an adjacent section of the COG that has also been submitted for funding in this cycle.</t>
  </si>
  <si>
    <t>The proposed bicycle and pedestrian path will run along, but separate from, the southwest side of Illinois Route 13. The bi-directional path will be 10 feet wide and paved with concrete. The path will extend from an existing bike/pedestrian path that ends at West Murphysboro Road, through the intersection with Striegel Road, then Lake Road, and will end at Wood Road, where it will connect to another existing bike/pedestrian path that runs under Rt 13 and continues West.</t>
  </si>
  <si>
    <t>This project involves pedestrian safety measures and streetscaping in Herrin’s downtown district.  The primary feature of the project will be curb bumpouts and raised center medians.  These improvements will serve dual purposes of safety and streetscaping by providing a traffic calming effect as well as featuring low plantings of flowers/shrubs.  Additional improvements are; pedestrian lighting, ADA ramps, enhanced crosswalks and countdown pedestrian signal heads.</t>
  </si>
  <si>
    <t>The Downtown Marion Mobility Project will transform the Marion Tower Square--the Hub of the community--into an equitable environment accommodating people of all abilities and methods of mobility. It will convert several blocks of abandoned back alleys into multi-use, ADA-compatible pathways for pedestrians and cyclists. It will also convert the existing on Square parking into public spaces designed for people. Lighting will added to all facilities for nighttime safety and use.</t>
  </si>
  <si>
    <t>The total project is centrally located in the Village of Channahon and will ultimately run along the south side of Bridge Street, formerly a part of US Route 6. It is fully located in Will County, IL, in the south ½ of Sections 17 &amp; 18 of Township 34 North Range 9 East. The Multi-Use Path will begin at the existing US Route 6 Path ±600 feet west of McKinley Woods Road and connect to the existing I&amp;M Canal Trail immediately east of Blackberry Lane.</t>
  </si>
  <si>
    <t>The project is largely located within unincorporated Cook County, adjacent to Cook County Forest Preserve, between the municipalities of Des Plaines and Park Ridge.  The lack of any pedestrian/bicycle facilities along this stretch of arterial, as well as adjacent arterials, has been attributed to this “in-between” location.  The Cook County DOTH has expressed an interest in supporting communities wishing to address these historical infrastructure gaps through unincorporated territory.</t>
  </si>
  <si>
    <t>The proposed Bernard Drive Bike Path is located in the Village of Buffalo Grove, Cook County, Illinois, just south of the Lake-Cook County border, east of IL 53 and west of I-94 as shown on the attached Location Map.</t>
  </si>
  <si>
    <t>Patriot Path Stage 4 resides along the Illinois Route 137 corridor from U.S. Route 41 to the Robert McClory Bike Path.</t>
  </si>
  <si>
    <t>The project is located adjacent to the Desplaines Avenue Blue Line CTA Station and adjacent to the Harlem Avenue Blue Line CTA Station. Both locations are within the Village of Forest Park limits and within Village owned property.</t>
  </si>
  <si>
    <t>Milwaukee Avenue (IL Route 21) and Zenith Drive Intersection</t>
  </si>
  <si>
    <t>The proposed trail begins 1.5 miles east of Ridge Road on the north side of McEvilly Road with a connection to an existing path 800 feet east of Santos Drive.  The path continues east, crosses over the DuPage River and ends at Northcrest Drive 250 feet to the south.  The majority of the project is located within the Village of Minooka, with the eastern portions in the Village of Channahon.</t>
  </si>
  <si>
    <t>Main Street at Commonwealth Drive, Congress Parkway and Virginia Road</t>
  </si>
  <si>
    <t>The project is located in the Village of Streamwood in Cook County. The proposed multi-use path, boardwalks and bridge over IL Route 59 is located near where IL Route 59 crosses Poplar Creek.</t>
  </si>
  <si>
    <t>The project is located in the City of Elmhurst in DuPage County with small portions of the trail in the Villages of Villa Park and Addison.</t>
  </si>
  <si>
    <t>Project is located in City of Aurora, IL in DuPage County and in Township 38 N, Range 9 E, Sections 32 and 33. A project location map is attached with the application along with the community map.</t>
  </si>
  <si>
    <t>The project is located in the Village of Carol Stream in DuPage County. The proposed offstreet multi-use path would run along the west side of Schmale Road from Geneva Road to Gundersen Drive, the north side of Gundersen Drive from S. Schmale Road to S. President Street, and west side of S. President Street from Geneva Road to Community Park and from Gundersen Drive to the Great Western Trail, and in Community Park itself.</t>
  </si>
  <si>
    <t>Numerous transportation facilities are located nearby. The large amount of vehicular traffic stemming from those transportation facilities, potential pedestrian and bicycle safety issues will be reduced. Having a sidewalk that provides connectivity to transportation facilities (colleges, shopping centers, Industrial Parks and Apartment Complexes) will allow our surface transportation users to focus on the road and our pedestrians and bicyclists to travel safely without impeding traffic.</t>
  </si>
  <si>
    <t>The City of Rolling Meadows
Hicks Road, from Kirchoff Road to Euclid Avenue, and 
Euclid Avenue from Hicks Road to Countryside Park</t>
  </si>
  <si>
    <t>The city streets included in this project are: Laramie Avenue, Le Claire Avenue, Lavergne Avenue, and 149th Street.</t>
  </si>
  <si>
    <t>Within the Village of Niles, Golf Road (IL 58) from Dee Road to Washington Street.</t>
  </si>
  <si>
    <t>The Clearmont Pedestrian Bridge over Salt Creek is located in Elk Grove Village, 0.3 miles north of Devon Avenue and 0.4 miles east of Arlington Heights Road. The bridge is located in Cook County, IL within Section 33, T41N R11E, and links the two residential neighborhoods east and west of Salt Creek.</t>
  </si>
  <si>
    <t>The Blackberry Creek Bridge and Shared-Use Path is located north of the Windsor Pointe subdivision in the developing southeast quadrant of the Village, approximately one mile west of IL 56 and south of the Virgil Gilman Trail. The path will provide off-street bicycle and pedestrian transport within a natural area.</t>
  </si>
  <si>
    <t>The project is located in the Village of Carol Stream in DuPage County. The proposed off-street multi-use path will run along the north side of Lies Road (FAU 1375) from Gary Avenue to Schmale Road.</t>
  </si>
  <si>
    <t>The project is located in the Village of Carol Stream in DuPage County. The proposed off-street multi-use path will run along the west side of Kuhn Road (FAU 2554) from Army Trail Road to Lies Road.</t>
  </si>
  <si>
    <t>The project is located in the City of Highland Park in Lake County. The proposed 5-foot wide on-street, striped bike lanes would run in both directions on Green Bay Road (FAU 2744) from Clavey Road (FAU 1265) to Central Avenue (FAU 1256).</t>
  </si>
  <si>
    <t>The Sidewalks for Safe Routes to Schools project is located just south of the Kaneland John Shields Elementary School and west of IL Route 47 in Sugar Grove.</t>
  </si>
  <si>
    <t>The project is in the City of Highland Park in Lake County approximately 2 miles west of Lake Michigan. The existing and proposed bridge is over US 41 approximately 900 feet south of Deerfield Road.</t>
  </si>
  <si>
    <t>This project is located within Forest Preserve District of Cook County property between Devon Avenue and Bryn Mawr Avenue, adjacent to the communities of Des Plaines, Park Ridge, Rosemont, and Chicago. The Des Plaines River Trail runs along the east side of the Des Plaines River, crossing Devon Avenue via an underpass and Higgins Road at the signalized intersection with Dee/East River Road.</t>
  </si>
  <si>
    <t>The project is located generally southeast of the Barrington Road and I-90 interchange. Improvements are proposed along Hassell Road between Barrington Road and Rosedale Lane, and along Pembroke and Stonington Avenues, all which connect to the Pace Transit Station and Kiss-n-Ride at Barrington Road and I-90.</t>
  </si>
  <si>
    <t>This project is located within Forest Preserve District of Cook County property between Lawrence Avenue and Irving Park Road, adjacent to the communities of Des Plaines, Park Ridge, Rosemont, and Chicago. The Des Plaines River Trail runs along the east side of the Des Plaines River, crossing Touhy Avenue and Devon Avenue via underpasses.</t>
  </si>
  <si>
    <t>Nippersink Road and Wilson Road in the Village of Round Lake</t>
  </si>
  <si>
    <t>The project is located in the Village of Streamwood, Cook County, IL.  Irving Park Road (IL19) is a state route and Bartlett Road is a Cook County Route. The project is located in a residential, commercial, and industrial area with homes, restaurants, pharmacies, gas stations, mechanics, a shopping center, and a train station all within walking distance.</t>
  </si>
  <si>
    <t>The project is located in Chicago's Jackson Park. The bridge is immediately south of the Museum of Science and Industry and northeast of the Obama Presidential Center site.</t>
  </si>
  <si>
    <t>The project is located in the Village of Wilmette in Cook County, Illinois. The proposed improvement will be along U.S. Route 41 (Skokie Boulevard) between Lake Avenue and Illinois Road and on Illinois Road from Skokie Boulevard to Sprucewood Drive.</t>
  </si>
  <si>
    <t>The trail is located in the Village of Lemont. It parallels Lemont Road at the north-central location of the Village. The trail begins at the existing I&amp;M Canal Trail in the heart of downtown Lemont and travels northerly over the Chicago Sanitary and Ship Canal within the old Stephen Street right-of-way. It then continues in a northerly direction and crosses Canal Bank Road where it intersects Centennial Trail at Old Lemont Road.</t>
  </si>
  <si>
    <t>The proposed sidewalk is located within the parkway along the east side of Sheridan Road within the existing right-of-way.</t>
  </si>
  <si>
    <t>This project is located in the Village of Oswego in Kendall County. The surrounding area consists of a residential subdivision, residential lots, Oswego East High School, and agricultural land uses. The larger Wolf’s Crossing corridor spans from downtown Oswego through to 95th Street in the City of Aurora.</t>
  </si>
  <si>
    <t>The western portion of the project is located in the Cities of Geneva and St. Charles, unincorporated Kane County, and the eastern portion of the project is located within West Chicago, DuPage County. The proposed off-street multi-use path would run along the west side of Kautz Road from Geneva Drive to approximately 690 feet north of Toni Street.</t>
  </si>
  <si>
    <t>The proposed bike path is located within the Village of Spring Grove, McHenry County along Winn Road from north of Brentwood Drive to English Prairie Road. The project will be constructed within the existing ROW. The major arterial of US Route 12 is 2.25 miles to the south, the major collector of Main Street is 1.75 miles to the south and provides bicycle friendly shoulders and sidewalks to the downtown area of Spring Grove, &amp; the major arterial of Illinois Route 173 is a half mile to the north.</t>
  </si>
  <si>
    <t>The proposed project is located in the City of Countryside, the Village of Hodgkins and the Village of Indian Head Park.</t>
  </si>
  <si>
    <t>The Main Street project is in the northeast part of Cook County within the City of Evanston. Located blocks from Lake Michigan, the project cuts through the Main Street Business District on the south side of Evanston. The project is adjacent to Grey Park, Park School, CTA and Metra train stations, a post office, as well as local businesses and residential areas. The corridor is also a bike route which crosses three other bike routes and four bus lines including a Northwestern University shuttle.</t>
  </si>
  <si>
    <t>9th Street (IL 7): East/west roadway classified as a Principal Arterial throughout the project limits.
State Street (IL 171): North/south roadway classified as a Principal Arterial throughout the project limits.
Both improvement areas are located in Historic Downtown Lockport. Retailers, restaurants, and other commercial properties border the roadway throughout the project limits, and along adjacent downtown streets. The projects are also a block away from the I&amp;M Canal trail and Metra line.</t>
  </si>
  <si>
    <t>Prospect Street and IL Route 176 in the City of Marengo</t>
  </si>
  <si>
    <t>The proposed multi-use trail will be located along the east side of 104th Avenue in the Village of Orland Park.</t>
  </si>
  <si>
    <t>The project is located in Plainfield township (unincorporated Plainfield) in Will County, southwest of the intersection of Renwick Road and S. River Road. The project will be on the east side of the DuPage River from the terminus of an existing path. The project will be on property owned by the Plainfield Park District and in Plainfield Township right of way.</t>
  </si>
  <si>
    <t>The City of Lake Forest - Route 60 Bicycle Path Connectivity Project will be located in the City of Lake Forest in Lake County, Illinois along the north side of Illinois Route 60 from the newly completed trail at Academy Drive to the existing sidewalk just west of the entrance to Field Drive for a distance of approximately 0.57 miles (3,000 feet).</t>
  </si>
  <si>
    <t>The proposed multi-use path will extend from the existing path at the Hanover Park Park District Aquatic Center and head west along Greenbrook Blvd /Stearns Road to the west side of County Farm Road. From that intersection it will head north and connect to Church Road . The path will then follow Church Road to the Hanover Park Metra Station.</t>
  </si>
  <si>
    <t>The Project is in the Hyde Park and Woodlawn neighborhoods of Chicago, an area often referred to as being on the “South Side."  The University of Chicago is located adjacent to the station and the Metra Electric District (ME) that provides surface transportation to and through the community.  
Numerous cultural institutions are located just steps away from the station: the Midway Plaisance, Museum of Science and Industry, Jackson Park, and the planned Obama Presidential Center and Museum.</t>
  </si>
  <si>
    <t>The project consists of three segments that converge in Midlothian. From Midlothian, one segment heads southwest along 151st St into Oak Forest where it splits into two branches; one continuing west along 151st St to Oak Park Ave and the other heading south along Central Ave to 159th St. The northwest segment proceeds north along Kostner Ave to Cal-Sag Rd then northwest to 127th St. The northeast segment proceeds along Claire Blvd through Robbins to Old Western Ave in Blue Island.</t>
  </si>
  <si>
    <t>This path will run east from Stephen Mack Middle School along the south side of University Parkway to the east side of Old River Road and head north along Old River Road, past the Rockton Athletic Fields, continue north alongside Ferry Road, then run west along the north side of East River Street to the intersection with S Blackhawk Blvd.  It will then connect to existing Blackhawk Blvd paths that cross the river to downtown Rockton businesses.  The path will be in public right-of-way/easements.</t>
  </si>
  <si>
    <t>The proposed project is in Harlem Township (T45N-R2E Sec 15 &amp; 16) in the northeast portion of Winnebago County and is in the village limits of Machesney Park.  The proposed path begins at the intersection of Perryville Road and Anjali Way and will continue northerly along the east side of Perryville Road to the intersection of Willowbrook Lane.</t>
  </si>
  <si>
    <t>Project Site is located in north-central Winnebago County in north-central Illinois, in the City of Loves Park, along IL 251 (North Second Street) located on the east side of the Rock River.</t>
  </si>
  <si>
    <t>The project runs from the southwest corner of Illinois Route 40/W. 2nd Street in downtown Sterling (Whiteside County) to Illinois Route 2/Broadway in Sterling, roughly paralleling 2nd Street and the Rock River.</t>
  </si>
  <si>
    <t>This project is located in the City of Silvis and the Village of Carbon Cliff in Rock Island County, and the City of Colona in Henry County. The route crosses IL-5 in Silvis and shares the road with and utilizes the shoulders of IL-84 in Carbon Cliff and Colona.</t>
  </si>
  <si>
    <t>This project is located in Dixon, which is the county seat of Lee County, and approximately 100 miles west of Chicago.  The proposed path will be developed in Dixon’s southwest and southeast region, connecting Illinois Routes 2 and 26 with the Rock River, the Grand Illinois Trail, and the federally designated Rock River Water Trail.   The proposed paths will provide vital connections to the extensive trail system that already exists in the northern region of Dixon.</t>
  </si>
  <si>
    <t>The project is located on Central Street in Gilman, IL</t>
  </si>
  <si>
    <t>Project will be located off of the north right of way line within the IDOT right of way along IL 1/17. Beginning at North Hamilton Drive and heading east to Hilgert Drive all located withiin the Village of Grant Park, Kankakee County, IL.</t>
  </si>
  <si>
    <t>The project is located along the eastern bank of the Kankakee River within the City of Kankakee</t>
  </si>
  <si>
    <t>The south end where this project joins segment 1 is .5 mi north of Rts 23 &amp; 64 in downtown Sycamore. On the edge of the business district, it travels north &amp; west across 3 pieces of land owned by private parties staying between .06 &amp; .3 miles east of Rt23. It then crosses the Kishwaukee Rv into a public park &amp; joins an existing trail. Across Rte. 23 (lighted crossing to be installed by City) is a .5mile trail connection that accesses the middle school &amp; trail connections in 2 additional parks.</t>
  </si>
  <si>
    <t>Project is located in Marseilles, IL. Rutland St has previously been purchased from the County and is primary ingress/egress access point to the north. Daily vehicle counts for Rutland St are 4,700, making this section of road a heavily traveled corridor. Bratton Ave is a city street that experiences approximately 150 vehicles per day and serves as a collector street for the city.</t>
  </si>
  <si>
    <t>The project is located in Hennepin, IL. Construction of the new and replacement sidewalks with handicap ramps will occur at seven various locations while installation of handicap ramps to already existing sidewalks will be at 13 other locations. All construction will be on village owned property and right of way. The completion of this project will enhance the pedestrian bicycle route for residents and visitors.</t>
  </si>
  <si>
    <t>This project is located in Bradley and will extend from the existing path at Perry Farm to existing bike lanes on West Broadway Street.</t>
  </si>
  <si>
    <t>The proposed bridge will be located immediately south of the intersection of US-45/52 (Main Street) and IL-102 (Main Street Northwest) in the Village of Bourbonnais.</t>
  </si>
  <si>
    <t>The planned pathway system is entirely in Shabbona Township. The new path segment begins in the Village of Shabbona 7.2 miles east of I-39, Exit 87 at the south end of an existing path 3+ blocks south of U.S. 30. That existing path built in 2020 connects the High School with the Elementary School.  The new path segment connects the existing path with the north and west entries to the High School building, with Shabbona Lake State Park, and with a residential subdivision, ¼ mile west of the Park.</t>
  </si>
  <si>
    <t>South Schuyler Avenue, Kankakee, IL 60901</t>
  </si>
  <si>
    <t>The project provides a north-south connection through Pontiac with development of an off-road trail along an abandoned railroad corridor located east of downtown and through residential and commercial areas. The project also includes a shared use path along Old Route 66, and on-road accommodations with pavement marking and signage along Aurora St and Old Route 66. All facility types will connect to each other and provide a continuous trail across the eastern and northern portions of Pontiac.</t>
  </si>
  <si>
    <t>The proposed project begins at Lion's Lake located on Route 66 at the south west edge of Dwight, two miles north along the out of service, abandoned south bound lanes of Route 66, crossing IL. Rt. 17. Currently at Rt. 17 and 66 IDOT has an Illinois Monarch butterfly area in development which would be incorporated into the path. The path continues north to Morris Road where it would travel one half mile south to Renfrew Park and the village pool, thus linking current walking and biking paths.</t>
  </si>
  <si>
    <t>Shabbona’s Streetscape project is located in heart of downtown Shabbona.  The Village of Shabbona is located in Dekalb County, and is located approximately 70 miles west of Chicago.  The Streetscape project will take place on three blocks of Illinois Highway 30, from Shabbona Road to Illini Street.</t>
  </si>
  <si>
    <t>The project is located in the southeast quadrant of the City of Aledo.  The project is located along SE 8th Ave and SE 6th St. The proposed project will provide an important connection between the ITEP funded path constructed in 2017 and the existing sidewalk on SE 6th St.   This connection will provide full connectivity for pedestrians and bicyclists between the east and west sides of town.</t>
  </si>
  <si>
    <t>The project will be constructed along the north side of S. Lake Storey Rd (CH 31). The project will extend from the existing path at West Lake Storey Rd to just west of US 150 in the northwest quadrant of Galesburg. Carl Sandburg College is located on the western end of the project. A large student housing facility is located at the east end of the project. The largest recreational lake in Galesburg (Lake Storey) is located along the north side of the proposed path.</t>
  </si>
  <si>
    <t>This project will improve two blocks of West Adams Street, from Johnson to Charles Street and approximately 100 feet beyond the Charles Street intersection. The attached location map shows the Phase 1 project that is complete, this proposed Phase 2 project, and the proximity to the downtown square, Amtrak, and WIU. When complete, the project will provide a safer passageway for persons to travel along a major corridor to the Amtrak Station and beyond.</t>
  </si>
  <si>
    <t>The project is located in IDOT Region 3, District 4, the City of Pekin, within Tazewell County.  The project will be adjacent to Stadium Drive, which would provide much needed ADA accessibility to the City’s only public High School.  The project is adjacent to the existing Park District trail which would provide connectivity from the project limits to Pekin Housing, Coal Miner's Park, the Pekin Stadium, Memorial Ice Arena, Athletic Center, downtown Pekin, the river front, and much more.</t>
  </si>
  <si>
    <t>This route is located near the center of Chillicothe IL.</t>
  </si>
  <si>
    <t>This section begins on Shore Acres park on the south end of town, goes down second street in historical downtown Chillicothe, crosses Rte. 29 connecting the north side of town parks and neighborhoods.</t>
  </si>
  <si>
    <t>The project is located entirely within the corporate limits of Peoria. The trail will span an existing abandoned railroad corridor from Park Ave. to Cornhill St. then adjacent to Cornhill St. to Adams St. to Spring St. to the existing Riverfront Trail. This allows trail development on more than a half mile of vacated City-owned railroad ROW through historically disinvested urban core neighborhoods, creating safe and efficient access to and from downtown Peoria and other high-demand destinations.</t>
  </si>
  <si>
    <t>The improvement is located in the Village of Rantoul, Champaign County, IDOT District 5 and will be constructed within the right-of-way of the Maplewood Drive corridor. This location is a strategic next phase to provide a closed-loop trail system within the Village.</t>
  </si>
  <si>
    <t>The proposed shared-use path will be located on the north side of Gregory Street from Adelaide Street to Parkside Road.  The project is located in northwest Normal and is adjacent to existing neighborhoods that are currently lacking in alternative transportation access.</t>
  </si>
  <si>
    <t>This project is located in Savoy, in Champaign County. The project starts at the southwest corner of First St and Curtis Road. The path heads north on the west side of First Street and connects to the existing Windsor Rd shared-use path at the southwest corner of Windsor &amp; First. It also connects to the University of Illinois shared use path along First Street, to the north of Windsor Rd. The project is located immediately south of the University of Illinois Research Park and athletic complex.</t>
  </si>
  <si>
    <t>The existing trail is located in North Champaign and runs south from the Ashland Park subdivision and Toalson Park to Moreland Blvd. The proposed trail extension will run south from Moreland Blvd, past Gordon Food Services, to W Town Center Blvd. Across W Town Center Blvd the trail extension will connect with a city pathway, eventually providing a route across I-74.</t>
  </si>
  <si>
    <t>The improvement is located in the City of Beardstown, Cass County, IDOT District 6 and will be constructed within the right-of-way of Sangamon Street which is mostly unimproved dedicated right-of-way. This location is the clear choice for the initial phase of a trail system as it can span from one end of town to the other with minimal conflict with the roadway network as a separated facility.</t>
  </si>
  <si>
    <t>The project is located in Mt. Sterling, Brown County, Illinois within the historic downtown business district.</t>
  </si>
  <si>
    <t>The project lies entirely within the municipal limits of the City of Marshall, Illinois. Route 1 is the primary north-south corridor in town and interconnects many residential areas to the primary commercial zones.</t>
  </si>
  <si>
    <t>Phase 10, located in the City of Shelbyville, will be situated within the ROW of IL. Rte. 16, Hickory Street and N. 6th St., connecting City's School Campus to the West Business Park (see attached Location Map). It will also connect to the Safe Routes to School Project and Phase 1 thru 9 leading to Lake Shelbyville. An off-road, multi-use bike path will be constructed just north of IL Rte. 16, from West Business to Hickory St., and then on-road bike route signage on Hickory and North Sixth St.</t>
  </si>
  <si>
    <t>The project lies entirely within the municipal limits of Forsyth, Illinois. County Highway 20 is the primary east-west corridor on the northside of town and interconnects residential areas to commercial areas as well as to neighboring communities.</t>
  </si>
  <si>
    <t>This project is entirely located within the Decatur, Illinois' municipal boundary and the Decatur Park District's jurisdictional limits.</t>
  </si>
  <si>
    <t>The project is located in the City of Vandalia in Fayette County which is home to “Oldest Surviving State House” in Illinois, City Hall, YMCA, County Seat facilities, restaurants, medical facilities, the US Post Office, banks, shopping, hotels, educational facilities, places of worship, and many more businesses (large and small).  The project area is bound by Fillmore St on the North, Mattes Ave on the East, Main St on the South, and 8th St on the West.</t>
  </si>
  <si>
    <t>The project is located in the City of Neoga in Cumberland County which is home to educational facilities, places of worship, shopping, banks, restaurants, medical facilities, municipal facilities, the US Post Office, the Veterans Memorial, parks and many businesses (large and small).  The project area is bound by 9th St on the North, Park Ave on the East, 6th St on the South, and Wilson Ave on the West.</t>
  </si>
  <si>
    <t>The project is located in the City of Altamont in Effingham County which is home to restaurants, shopping, banks, motel/bed &amp; breakfast, municipal facilities, medical facilities, music/entertainment facilities, the U.S. Post Office, educational facilities, parks, the “Wright House”, and many more businesses (large and small).  The project area is bound by Madison Ave on the North, 4th on the East, the Ash St on the South, and Edwards St on the West.</t>
  </si>
  <si>
    <t>The project is located in the Village of Mt Zion, which is southwest of the City of Decatur. The project will provide an east-west connection through the northwest portion of Mt Zion.  The new path will be located along the south side of Harry Land Road.</t>
  </si>
  <si>
    <t>The project is located directly north of Downtown Decatur. The bike/walkway and sidewalk extends from Eldorado St., north on the Water St. right-of-way, across the railroad tracks, then jogs east a block on the Wabash Ave. right-of-way, passing under the Franklin St. overpass. It returns to the Water St. right-of-way and continues north to South Dr., a residential street intersecting Water from the east. The Phase 1 project terminates at this intersection, just north of Garfield Ave.</t>
  </si>
  <si>
    <t>The project is located in the City of Carrollton, Greene County, Illinois. The proposed path will be constructed on existing railroad right-of-way from West Ball Park to Fry Park, along with a four (4) block leg along Sixth street to the downtown area. The City already has possession of  railroad right-of-way and the path along Sixth Street will be located within the street right-of-way.</t>
  </si>
  <si>
    <t>The new sidewalk will connect to the existing sidewalk stub on the south side of Country Club Lane east of IL 3.  The sidewalk will cross IL 3 to the west and terminate on the south side of HH Road.  The sidewalk will be be continued in 2021 as phase 3 by the City of Waterloo.  Crosswalks will cross HH Road and County Club lane east and west of IL 3.</t>
  </si>
  <si>
    <t>The shared use path will be located along US Route 40 in Troy, IL from the intersection of Main St. and US Route 40 to CA Henning Elementary on Creekside Drive.  The path will be located approximately 50' north of US Route 40 in a fashion similar to the existing shared use path running along US Route 40 to the west of this proposed project.</t>
  </si>
  <si>
    <t>The project will be located on the west side of IL 157 from the MCT Nature trail in the south to Lewis Road in the north. This is located on the eastern edge of Southern Illinois University Edwardsville campus.</t>
  </si>
  <si>
    <t>The project locations include the south side of Tremont St. the east side of Marilla St. the north side of Milnor St. the east side of Central Ave. the north and south sides of College Ave. the west side, south side and north east corner of the College Ave. circle all as shown on the project location map in the City of Alton.</t>
  </si>
  <si>
    <t>The project located in Mascoutah contains a parking lot and trail head within city owned property on the northwest corner of the intersection of IL 4 and L&amp;N Ave. A crossing of IL 4 with a RRFB provided for pedestrian safety will be located at the intersection providing a crossing of the highway to a popular local gathering location. The shared use path will extend from this location to the west to an intersection with Brickyard Rd and an eventual connection to the MEPRD regional trail network.</t>
  </si>
  <si>
    <t>The project is on Main Street (IL Route 149) and extends from Jefferson Street 2 blocks to the east to Monroe Street. It is located East of Interstate 57 in the Downtown area. The project is contiguous to and east of a previously completed streetscape improvement.</t>
  </si>
  <si>
    <t>Along IL Route 13 in Jackson County between Murphysboro and Carbondale IL running from Airport Road westerly to and past Country Club Road as well as through the intersection of IL Route 13 at Country Club Road.</t>
  </si>
  <si>
    <t>This project is located in IDOT District 9 within Williamson County, on the western side of Marion.  The project is partially located within the Crab Orchard National Wildlife Refuge (CONWR) south of Old IL 13 and between I-57 and IL 148</t>
  </si>
  <si>
    <t>This project is located in IDOT District 9 within Williamson County, on the western side of Marion.  The project is located within the Crab Orchard National Wildlife Refuge (CONWR) south of Old IL 13 and east of IL 148.</t>
  </si>
  <si>
    <t>The project area is in the northwest part of Carbondale, running directly along Illinois Route 13. The path will pass Golds Gym, the Center for Medical Arts urgent care facility, Murdale Baptist Church, a neurologist's office, an optometrist's office, a dentist's office, multi-family housing, single-family housing, and the Humane Society of Southern Illinois. Walmart, Jackson County Health Department, and the Southern Illinois Airport are also close by.</t>
  </si>
  <si>
    <t>The project is located in IDOT District 9, in Williamson County within the city of Herrin along Park Avenue (IL 148).</t>
  </si>
  <si>
    <t>The project is located entirely within the municipal boundary of the City of Marion and on existing City-owned rights-of-way.</t>
  </si>
  <si>
    <t>Project Description (from application)</t>
  </si>
  <si>
    <t>Project Location (from application)</t>
  </si>
  <si>
    <t>Des Plaines River Trail Segment 1</t>
  </si>
  <si>
    <t>Park Ridge</t>
  </si>
  <si>
    <t xml:space="preserve">The Des Plaines River Trail is an existing regional trail that runs from the WI border on the north to the Jerome Huppert Woods on the south. This project will upgrade the existing, deficient trail between Touhy Ave and Devon Ave to provide a reliable transportation corridor. Improvements include correcting geometric deficiencies, addressing flooding issues, improving safety of the trail and trail crossings, and improving access to the trail by accommodating proposed connections.  </t>
  </si>
  <si>
    <t xml:space="preserve">This project is located within Forest Preserve District of Cook County property between Touhy Avenue and Devon Avenue, adjacent to the communities of Des Plaines, Park Ridge, Rosemont, and Chicago. The Des Plaines River Trail runs along the east side of the Des Plaines River, crossing Touhy Avenue and Devon Avenue via underpasses. </t>
  </si>
  <si>
    <t>Broadway Avenue Multiuse Path and Pedestrian Bridge Project</t>
  </si>
  <si>
    <t>Urbana Park District</t>
  </si>
  <si>
    <t>Kickapoo Rail Trail Champaign County Expansion, Phase 2C</t>
  </si>
  <si>
    <t>Champaign County Forest Preserve</t>
  </si>
  <si>
    <t xml:space="preserve">The Broadway Avenue Multiuse Path and Pedestrian Bridge project provides transportation, safety, and connectivity improvements. The ten-foot wide path replaces a four-foot sidewalk. The pedestrian and bicycle bridge is critical promoting a safer stream crossing with clearer site lines and wider travel width. Adjacent land uses are commercial, residential, hospital (level 1 trauma center), and recreation. PE I is complete as part of another ITEP grant (#541005); these projects are connected. </t>
  </si>
  <si>
    <t>The Broadway Avenue Multiuse Path and Pedestrian Bridge project is located within Urbana, Champaign County. It is one of two cities in which the University of Illinois is located, attracting students and faculty from around the world. The project is located along the southeastern border of Crystal Lake Park. The project is surrounded by an outdoor pool, nature center, hospital campus, residential, and commercial businesses. Millions of dollars in park investment are generating more visitors.</t>
  </si>
  <si>
    <t xml:space="preserve">The Champaign County Forest Preserve District will be constructing a 1.5 mile extension of the Kickapoo Rail Trail. This section of the rail trail will run through Ogden and extend to the county line between Champaign County and Vermilion County and provide important access to safe pedestrian and bicycle transportation opportunities. The project is part of a larger trail network and is a vital section which will eventually connect Champaign and Vermilion Counties.  </t>
  </si>
  <si>
    <t>The project will be located in and near the community of Ogden, in Champaign County. It runs for 1.5 miles through the center of the Village along the existing abandoned rail line, near downtown. The trail will end at the county line between Champaign County and Vermillion County.</t>
  </si>
  <si>
    <t>Project is receiving state funding assistance for 50% of local match required.  Total Funds Awarded includes both ITEP funding and Local Match assistance.</t>
  </si>
  <si>
    <t>Project is receiving state funding assistance for 100% of local match required.  Total Funds Awarded includes both ITEP funding and Local Match assistance.</t>
  </si>
  <si>
    <t>Updated: 8/23/2021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</si>
</sst>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2" x14ac:knownFonts="1">
    <font>
      <sz val="11"/>
      <color theme="1"/>
      <name val="Calibri"/>
      <family val="2"/>
      <scheme val="minor"/>
    </font>
    <font>
      <b/>
      <sz val="11"/>
      <color rgb="FF666666"/>
      <name val="Segoe UI"/>
      <family val="2"/>
    </font>
    <font>
      <sz val="11"/>
      <name val="Calibri"/>
      <family val="2"/>
    </font>
    <font>
      <sz val="10"/>
      <color rgb="FF333333"/>
      <name val="Segoe UI"/>
      <family val="2"/>
    </font>
    <font>
      <b/>
      <sz val="11"/>
      <name val="Calibri"/>
      <family val="2"/>
    </font>
    <font>
      <b/>
      <sz val="12"/>
      <name val="Calibri"/>
      <family val="2"/>
    </font>
    <font>
      <b/>
      <sz val="14"/>
      <name val="Calibri"/>
      <family val="2"/>
    </font>
    <font>
      <sz val="20"/>
      <name val="Calibri"/>
      <family val="2"/>
    </font>
    <font>
      <b/>
      <u/>
      <sz val="20"/>
      <name val="Calibri"/>
      <family val="2"/>
    </font>
    <font>
      <sz val="18"/>
      <color rgb="FF333333"/>
      <name val="Segoe UI"/>
      <family val="2"/>
    </font>
    <font>
      <sz val="18"/>
      <name val="Calibri"/>
      <family val="2"/>
    </font>
    <font>
      <b/>
      <sz val="18"/>
      <name val="Calibri"/>
      <family val="2"/>
    </font>
  </fonts>
  <fills count="4">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rgb="FFD3D3D3"/>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style="thin">
        <color theme="1"/>
      </top>
      <bottom/>
      <diagonal/>
    </border>
  </borders>
  <cellStyleXfs count="1">
    <xf numFmtId="0" fontId="0" fillId="0" borderId="0"/>
  </cellStyleXfs>
  <cellXfs count="60">
    <xf numFmtId="0" fontId="0" fillId="0" borderId="0" xfId="0"/>
    <xf numFmtId="0" fontId="1" fillId="0" borderId="1" xfId="0" applyFont="1" applyBorder="1" applyAlignment="1">
      <alignment horizontal="center" vertical="center" wrapText="1" readingOrder="1"/>
    </xf>
    <xf numFmtId="0" fontId="3" fillId="0" borderId="1" xfId="0" applyFont="1" applyBorder="1" applyAlignment="1">
      <alignment vertical="center" wrapText="1" readingOrder="1"/>
    </xf>
    <xf numFmtId="164" fontId="3" fillId="0" borderId="1" xfId="0" applyNumberFormat="1" applyFont="1" applyBorder="1" applyAlignment="1">
      <alignment vertical="center" wrapText="1" readingOrder="1"/>
    </xf>
    <xf numFmtId="164" fontId="2" fillId="0" borderId="1" xfId="0" applyNumberFormat="1" applyFont="1" applyBorder="1" applyAlignment="1">
      <alignment vertical="center"/>
    </xf>
    <xf numFmtId="0" fontId="3" fillId="0" borderId="1" xfId="0" applyFont="1" applyBorder="1" applyAlignment="1">
      <alignment horizontal="center" vertical="center" wrapText="1" readingOrder="1"/>
    </xf>
    <xf numFmtId="0" fontId="2" fillId="0" borderId="0" xfId="0" applyFont="1"/>
    <xf numFmtId="164" fontId="2" fillId="0" borderId="0" xfId="0" applyNumberFormat="1" applyFont="1" applyAlignment="1">
      <alignment vertical="center"/>
    </xf>
    <xf numFmtId="164" fontId="4" fillId="0" borderId="0" xfId="0" applyNumberFormat="1" applyFont="1" applyAlignment="1">
      <alignment vertical="center"/>
    </xf>
    <xf numFmtId="0" fontId="2" fillId="0" borderId="0" xfId="0" applyFont="1" applyAlignment="1">
      <alignment horizontal="center"/>
    </xf>
    <xf numFmtId="164" fontId="2" fillId="0" borderId="1" xfId="0" applyNumberFormat="1" applyFont="1" applyFill="1" applyBorder="1" applyAlignment="1">
      <alignment vertical="center"/>
    </xf>
    <xf numFmtId="0" fontId="3" fillId="0" borderId="1" xfId="0" applyFont="1" applyFill="1" applyBorder="1" applyAlignment="1">
      <alignment vertical="center" wrapText="1" readingOrder="1"/>
    </xf>
    <xf numFmtId="164" fontId="3" fillId="0" borderId="1" xfId="0" applyNumberFormat="1" applyFont="1" applyFill="1" applyBorder="1" applyAlignment="1">
      <alignment vertical="center" wrapText="1" readingOrder="1"/>
    </xf>
    <xf numFmtId="0" fontId="3" fillId="0" borderId="1" xfId="0" applyFont="1" applyFill="1" applyBorder="1" applyAlignment="1">
      <alignment horizontal="center" vertical="center" wrapText="1" readingOrder="1"/>
    </xf>
    <xf numFmtId="0" fontId="2" fillId="0" borderId="0" xfId="0" applyFont="1" applyFill="1"/>
    <xf numFmtId="0" fontId="2" fillId="0" borderId="0" xfId="0" applyFont="1" applyFill="1" applyBorder="1"/>
    <xf numFmtId="164" fontId="2" fillId="0" borderId="0" xfId="0" applyNumberFormat="1" applyFont="1" applyFill="1" applyBorder="1" applyAlignment="1">
      <alignment vertical="center"/>
    </xf>
    <xf numFmtId="164" fontId="4" fillId="0" borderId="0" xfId="0" applyNumberFormat="1" applyFont="1" applyFill="1" applyBorder="1" applyAlignment="1">
      <alignment vertical="center"/>
    </xf>
    <xf numFmtId="0" fontId="7" fillId="0" borderId="0" xfId="0" applyFont="1"/>
    <xf numFmtId="0" fontId="7" fillId="0" borderId="0" xfId="0" applyFont="1" applyAlignment="1">
      <alignment horizontal="center"/>
    </xf>
    <xf numFmtId="164" fontId="1" fillId="0" borderId="1" xfId="0" applyNumberFormat="1" applyFont="1" applyBorder="1" applyAlignment="1">
      <alignment horizontal="center" vertical="center" wrapText="1" readingOrder="1"/>
    </xf>
    <xf numFmtId="0" fontId="1" fillId="0" borderId="2" xfId="0" applyFont="1" applyBorder="1" applyAlignment="1">
      <alignment horizontal="center" vertical="center" wrapText="1" readingOrder="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xf>
    <xf numFmtId="0" fontId="3" fillId="0" borderId="1" xfId="0" applyNumberFormat="1" applyFont="1" applyBorder="1" applyAlignment="1">
      <alignment horizontal="center" vertical="center" wrapText="1" readingOrder="1"/>
    </xf>
    <xf numFmtId="0" fontId="3" fillId="0" borderId="1" xfId="0" applyNumberFormat="1" applyFont="1" applyFill="1" applyBorder="1" applyAlignment="1">
      <alignment horizontal="center" vertical="center" wrapText="1" readingOrder="1"/>
    </xf>
    <xf numFmtId="164" fontId="2" fillId="0" borderId="0" xfId="0" applyNumberFormat="1" applyFont="1" applyAlignment="1">
      <alignment horizontal="center" vertical="center"/>
    </xf>
    <xf numFmtId="164" fontId="9" fillId="0" borderId="1" xfId="0" applyNumberFormat="1" applyFont="1" applyBorder="1" applyAlignment="1">
      <alignment horizontal="center" vertical="center" wrapText="1" readingOrder="1"/>
    </xf>
    <xf numFmtId="164" fontId="9" fillId="0" borderId="1" xfId="0" applyNumberFormat="1" applyFont="1" applyFill="1" applyBorder="1" applyAlignment="1">
      <alignment horizontal="center" vertical="center" wrapText="1" readingOrder="1"/>
    </xf>
    <xf numFmtId="164" fontId="2" fillId="0" borderId="0" xfId="0" applyNumberFormat="1" applyFont="1" applyFill="1" applyBorder="1" applyAlignment="1">
      <alignment horizontal="center" vertical="center"/>
    </xf>
    <xf numFmtId="0" fontId="10" fillId="0" borderId="0" xfId="0" applyFont="1" applyAlignment="1">
      <alignment horizontal="center" vertical="center"/>
    </xf>
    <xf numFmtId="164" fontId="2" fillId="0" borderId="0" xfId="0" applyNumberFormat="1" applyFont="1" applyAlignment="1">
      <alignment vertical="center" wrapText="1"/>
    </xf>
    <xf numFmtId="164" fontId="2" fillId="0" borderId="0" xfId="0" applyNumberFormat="1" applyFont="1" applyFill="1" applyBorder="1" applyAlignment="1">
      <alignment vertical="center" wrapText="1"/>
    </xf>
    <xf numFmtId="0" fontId="0" fillId="2" borderId="3" xfId="0" applyFill="1" applyBorder="1" applyAlignment="1">
      <alignment horizontal="left" vertical="top" wrapText="1"/>
    </xf>
    <xf numFmtId="0" fontId="0" fillId="0" borderId="3" xfId="0" applyBorder="1" applyAlignment="1">
      <alignment horizontal="left" vertical="top" wrapText="1"/>
    </xf>
    <xf numFmtId="0" fontId="2" fillId="0" borderId="4" xfId="0" applyFont="1" applyBorder="1" applyAlignment="1">
      <alignment horizontal="center" vertical="center"/>
    </xf>
    <xf numFmtId="0" fontId="3" fillId="0" borderId="4" xfId="0" applyNumberFormat="1" applyFont="1" applyBorder="1" applyAlignment="1">
      <alignment horizontal="center" vertical="center" wrapText="1" readingOrder="1"/>
    </xf>
    <xf numFmtId="0" fontId="3" fillId="0" borderId="4" xfId="0" applyFont="1" applyBorder="1" applyAlignment="1">
      <alignment vertical="center" wrapText="1" readingOrder="1"/>
    </xf>
    <xf numFmtId="164" fontId="3" fillId="0" borderId="4" xfId="0" applyNumberFormat="1" applyFont="1" applyBorder="1" applyAlignment="1">
      <alignment vertical="center" wrapText="1" readingOrder="1"/>
    </xf>
    <xf numFmtId="0" fontId="0" fillId="2" borderId="5" xfId="0" applyFill="1" applyBorder="1" applyAlignment="1">
      <alignment horizontal="left" vertical="top" wrapText="1"/>
    </xf>
    <xf numFmtId="164" fontId="2" fillId="0" borderId="4" xfId="0" applyNumberFormat="1" applyFont="1" applyBorder="1" applyAlignment="1">
      <alignment vertical="center"/>
    </xf>
    <xf numFmtId="164" fontId="9" fillId="0" borderId="4" xfId="0" applyNumberFormat="1" applyFont="1" applyBorder="1" applyAlignment="1">
      <alignment horizontal="center" vertical="center" wrapText="1" readingOrder="1"/>
    </xf>
    <xf numFmtId="0" fontId="3" fillId="0" borderId="4" xfId="0" applyFont="1" applyBorder="1" applyAlignment="1">
      <alignment horizontal="center" vertical="center" wrapText="1" readingOrder="1"/>
    </xf>
    <xf numFmtId="164"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center" vertical="center"/>
    </xf>
    <xf numFmtId="164" fontId="5" fillId="0" borderId="1" xfId="0" applyNumberFormat="1" applyFont="1" applyFill="1" applyBorder="1" applyAlignment="1">
      <alignment vertical="center"/>
    </xf>
    <xf numFmtId="164" fontId="6" fillId="0" borderId="1" xfId="0" applyNumberFormat="1" applyFont="1" applyFill="1" applyBorder="1" applyAlignment="1">
      <alignment vertical="center"/>
    </xf>
    <xf numFmtId="0" fontId="2" fillId="0" borderId="1" xfId="0" applyFont="1" applyBorder="1" applyAlignment="1">
      <alignment vertical="center"/>
    </xf>
    <xf numFmtId="164" fontId="2" fillId="3" borderId="1" xfId="0" applyNumberFormat="1" applyFont="1" applyFill="1" applyBorder="1" applyAlignment="1">
      <alignment horizontal="left" vertical="top" wrapText="1"/>
    </xf>
    <xf numFmtId="164" fontId="4"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0" fontId="2" fillId="0" borderId="0" xfId="0" applyFont="1" applyAlignment="1"/>
    <xf numFmtId="0" fontId="11" fillId="0" borderId="0" xfId="0" applyFont="1" applyAlignment="1">
      <alignment horizontal="right"/>
    </xf>
    <xf numFmtId="0" fontId="11" fillId="0" borderId="0" xfId="0" applyFont="1" applyAlignment="1">
      <alignment horizontal="center"/>
    </xf>
    <xf numFmtId="164" fontId="4"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0" fontId="8" fillId="0" borderId="0" xfId="0" applyFont="1" applyAlignment="1">
      <alignment horizontal="center"/>
    </xf>
    <xf numFmtId="0" fontId="7" fillId="0" borderId="0" xfId="0" applyFont="1" applyAlignment="1">
      <alignment horizontal="center"/>
    </xf>
    <xf numFmtId="0" fontId="2"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FFF91-6936-40D2-B48D-B83C0F6AEF93}">
  <sheetPr>
    <pageSetUpPr fitToPage="1"/>
  </sheetPr>
  <dimension ref="A1:P110"/>
  <sheetViews>
    <sheetView tabSelected="1" zoomScale="91" zoomScaleNormal="91" workbookViewId="0">
      <pane ySplit="7" topLeftCell="A8" activePane="bottomLeft" state="frozen"/>
      <selection pane="bottomLeft" activeCell="I9" sqref="I9"/>
    </sheetView>
  </sheetViews>
  <sheetFormatPr defaultColWidth="9.140625" defaultRowHeight="15" x14ac:dyDescent="0.25"/>
  <cols>
    <col min="1" max="1" width="9.140625" style="9"/>
    <col min="2" max="2" width="9.28515625" style="9" customWidth="1"/>
    <col min="3" max="3" width="43.42578125" style="6" customWidth="1"/>
    <col min="4" max="4" width="23.5703125" style="6" customWidth="1"/>
    <col min="5" max="5" width="13.7109375" style="7" hidden="1" customWidth="1"/>
    <col min="6" max="6" width="14.7109375" style="7" hidden="1" customWidth="1"/>
    <col min="7" max="7" width="45" style="32" customWidth="1"/>
    <col min="8" max="8" width="50.7109375" style="32" customWidth="1"/>
    <col min="9" max="9" width="18.7109375" style="7" customWidth="1"/>
    <col min="10" max="10" width="14.7109375" style="27" customWidth="1"/>
    <col min="11" max="12" width="14.28515625" style="8" hidden="1" customWidth="1"/>
    <col min="13" max="13" width="18.7109375" style="7" hidden="1" customWidth="1"/>
    <col min="14" max="14" width="12.85546875" style="9" customWidth="1"/>
    <col min="15" max="15" width="11.28515625" style="9" customWidth="1"/>
    <col min="16" max="16" width="16.42578125" style="6" customWidth="1"/>
    <col min="17" max="19" width="9.140625" style="6"/>
    <col min="20" max="20" width="10" style="6" bestFit="1" customWidth="1"/>
    <col min="21" max="16384" width="9.140625" style="6"/>
  </cols>
  <sheetData>
    <row r="1" spans="1:16" s="18" customFormat="1" ht="26.25" x14ac:dyDescent="0.4">
      <c r="A1" s="57" t="s">
        <v>206</v>
      </c>
      <c r="B1" s="57"/>
      <c r="C1" s="57"/>
      <c r="D1" s="57"/>
      <c r="E1" s="57"/>
      <c r="F1" s="57"/>
      <c r="G1" s="57"/>
      <c r="H1" s="57"/>
      <c r="I1" s="57"/>
      <c r="J1" s="57"/>
      <c r="K1" s="57"/>
      <c r="L1" s="57"/>
      <c r="M1" s="57"/>
      <c r="N1" s="19"/>
      <c r="O1" s="19"/>
    </row>
    <row r="2" spans="1:16" s="18" customFormat="1" ht="26.25" x14ac:dyDescent="0.4">
      <c r="A2" s="58" t="s">
        <v>207</v>
      </c>
      <c r="B2" s="58"/>
      <c r="C2" s="58"/>
      <c r="D2" s="58"/>
      <c r="E2" s="58"/>
      <c r="F2" s="58"/>
      <c r="G2" s="58"/>
      <c r="H2" s="58"/>
      <c r="I2" s="58"/>
      <c r="J2" s="58"/>
      <c r="K2" s="58"/>
      <c r="L2" s="58"/>
      <c r="M2" s="58"/>
      <c r="N2" s="19"/>
      <c r="O2" s="19"/>
    </row>
    <row r="4" spans="1:16" ht="23.25" x14ac:dyDescent="0.35">
      <c r="A4" s="31" t="s">
        <v>214</v>
      </c>
      <c r="B4" s="59" t="s">
        <v>427</v>
      </c>
      <c r="C4" s="59"/>
      <c r="D4" s="59"/>
      <c r="E4" s="59"/>
      <c r="F4" s="59"/>
      <c r="G4" s="59"/>
      <c r="H4" s="59"/>
      <c r="I4" s="59"/>
      <c r="J4" s="59"/>
      <c r="N4" s="54" t="s">
        <v>429</v>
      </c>
      <c r="O4" s="54"/>
      <c r="P4" s="54"/>
    </row>
    <row r="5" spans="1:16" ht="23.25" x14ac:dyDescent="0.35">
      <c r="A5" s="31" t="s">
        <v>213</v>
      </c>
      <c r="B5" s="52" t="s">
        <v>428</v>
      </c>
      <c r="C5" s="52"/>
      <c r="D5" s="52"/>
      <c r="N5" s="53"/>
      <c r="O5" s="53"/>
      <c r="P5" s="53"/>
    </row>
    <row r="7" spans="1:16" s="21" customFormat="1" ht="49.5" x14ac:dyDescent="0.25">
      <c r="A7" s="1" t="s">
        <v>208</v>
      </c>
      <c r="B7" s="1" t="s">
        <v>0</v>
      </c>
      <c r="C7" s="1" t="s">
        <v>1</v>
      </c>
      <c r="D7" s="1" t="s">
        <v>2</v>
      </c>
      <c r="E7" s="20" t="s">
        <v>3</v>
      </c>
      <c r="F7" s="20" t="s">
        <v>210</v>
      </c>
      <c r="G7" s="1" t="s">
        <v>413</v>
      </c>
      <c r="H7" s="1" t="s">
        <v>414</v>
      </c>
      <c r="I7" s="20" t="s">
        <v>205</v>
      </c>
      <c r="J7" s="20" t="s">
        <v>211</v>
      </c>
      <c r="K7" s="20" t="s">
        <v>203</v>
      </c>
      <c r="L7" s="20" t="s">
        <v>204</v>
      </c>
      <c r="M7" s="20" t="s">
        <v>205</v>
      </c>
      <c r="N7" s="1" t="s">
        <v>4</v>
      </c>
      <c r="O7" s="1" t="s">
        <v>5</v>
      </c>
      <c r="P7" s="1" t="s">
        <v>209</v>
      </c>
    </row>
    <row r="8" spans="1:16" s="14" customFormat="1" ht="135" x14ac:dyDescent="0.25">
      <c r="A8" s="23">
        <v>1</v>
      </c>
      <c r="B8" s="26">
        <v>143003</v>
      </c>
      <c r="C8" s="11" t="s">
        <v>117</v>
      </c>
      <c r="D8" s="11" t="s">
        <v>118</v>
      </c>
      <c r="E8" s="12">
        <v>2599630</v>
      </c>
      <c r="F8" s="12">
        <v>2073040</v>
      </c>
      <c r="G8" s="34" t="s">
        <v>215</v>
      </c>
      <c r="H8" s="34" t="s">
        <v>314</v>
      </c>
      <c r="I8" s="4">
        <v>2000000</v>
      </c>
      <c r="J8" s="29"/>
      <c r="K8" s="10"/>
      <c r="L8" s="10"/>
      <c r="M8" s="10">
        <v>2000000</v>
      </c>
      <c r="N8" s="13">
        <v>40</v>
      </c>
      <c r="O8" s="13">
        <v>79</v>
      </c>
      <c r="P8" s="11" t="s">
        <v>8</v>
      </c>
    </row>
    <row r="9" spans="1:16" ht="165" x14ac:dyDescent="0.25">
      <c r="A9" s="22">
        <v>1</v>
      </c>
      <c r="B9" s="25">
        <v>143004</v>
      </c>
      <c r="C9" s="2" t="s">
        <v>142</v>
      </c>
      <c r="D9" s="2" t="s">
        <v>143</v>
      </c>
      <c r="E9" s="3">
        <v>2038250</v>
      </c>
      <c r="F9" s="3">
        <v>1522830</v>
      </c>
      <c r="G9" s="35" t="s">
        <v>216</v>
      </c>
      <c r="H9" s="35" t="s">
        <v>315</v>
      </c>
      <c r="I9" s="4">
        <v>1903538</v>
      </c>
      <c r="J9" s="28" t="s">
        <v>213</v>
      </c>
      <c r="K9" s="4"/>
      <c r="L9" s="4">
        <f>F9*0.25</f>
        <v>380707.5</v>
      </c>
      <c r="M9" s="4">
        <f t="shared" ref="M9:M35" si="0">SUM(F9,K9,L9)</f>
        <v>1903537.5</v>
      </c>
      <c r="N9" s="5">
        <v>54</v>
      </c>
      <c r="O9" s="5">
        <v>77</v>
      </c>
      <c r="P9" s="2" t="s">
        <v>8</v>
      </c>
    </row>
    <row r="10" spans="1:16" s="14" customFormat="1" ht="165" x14ac:dyDescent="0.25">
      <c r="A10" s="23">
        <v>1</v>
      </c>
      <c r="B10" s="26">
        <v>143008</v>
      </c>
      <c r="C10" s="11" t="s">
        <v>168</v>
      </c>
      <c r="D10" s="11" t="s">
        <v>169</v>
      </c>
      <c r="E10" s="12">
        <v>2072130</v>
      </c>
      <c r="F10" s="12">
        <v>1616300</v>
      </c>
      <c r="G10" s="34" t="s">
        <v>217</v>
      </c>
      <c r="H10" s="34" t="s">
        <v>316</v>
      </c>
      <c r="I10" s="4">
        <v>2000000</v>
      </c>
      <c r="J10" s="28" t="s">
        <v>213</v>
      </c>
      <c r="K10" s="10"/>
      <c r="L10" s="10">
        <v>383700</v>
      </c>
      <c r="M10" s="10">
        <f t="shared" si="0"/>
        <v>2000000</v>
      </c>
      <c r="N10" s="13">
        <v>50</v>
      </c>
      <c r="O10" s="13">
        <v>75</v>
      </c>
      <c r="P10" s="11" t="s">
        <v>8</v>
      </c>
    </row>
    <row r="11" spans="1:16" s="14" customFormat="1" ht="135" x14ac:dyDescent="0.25">
      <c r="A11" s="23">
        <v>1</v>
      </c>
      <c r="B11" s="26">
        <v>143011</v>
      </c>
      <c r="C11" s="11" t="s">
        <v>201</v>
      </c>
      <c r="D11" s="11" t="s">
        <v>202</v>
      </c>
      <c r="E11" s="12">
        <v>10227470</v>
      </c>
      <c r="F11" s="12">
        <v>2000000</v>
      </c>
      <c r="G11" s="35" t="s">
        <v>218</v>
      </c>
      <c r="H11" s="35" t="s">
        <v>317</v>
      </c>
      <c r="I11" s="4">
        <v>2000000</v>
      </c>
      <c r="J11" s="29"/>
      <c r="K11" s="10"/>
      <c r="L11" s="10"/>
      <c r="M11" s="10">
        <f t="shared" si="0"/>
        <v>2000000</v>
      </c>
      <c r="N11" s="13">
        <v>68</v>
      </c>
      <c r="O11" s="13">
        <v>73</v>
      </c>
      <c r="P11" s="11" t="s">
        <v>8</v>
      </c>
    </row>
    <row r="12" spans="1:16" ht="120" x14ac:dyDescent="0.25">
      <c r="A12" s="22">
        <v>1</v>
      </c>
      <c r="B12" s="25">
        <v>143019</v>
      </c>
      <c r="C12" s="2" t="s">
        <v>119</v>
      </c>
      <c r="D12" s="2" t="s">
        <v>120</v>
      </c>
      <c r="E12" s="3">
        <v>126570</v>
      </c>
      <c r="F12" s="3">
        <v>101250</v>
      </c>
      <c r="G12" s="34" t="s">
        <v>219</v>
      </c>
      <c r="H12" s="34" t="s">
        <v>318</v>
      </c>
      <c r="I12" s="4">
        <v>113906</v>
      </c>
      <c r="J12" s="28" t="s">
        <v>212</v>
      </c>
      <c r="K12" s="4">
        <f>F12*0.125</f>
        <v>12656.25</v>
      </c>
      <c r="L12" s="4" t="s">
        <v>121</v>
      </c>
      <c r="M12" s="4">
        <f t="shared" si="0"/>
        <v>113906.25</v>
      </c>
      <c r="N12" s="5">
        <v>48.5</v>
      </c>
      <c r="O12" s="5">
        <v>78</v>
      </c>
      <c r="P12" s="2" t="s">
        <v>8</v>
      </c>
    </row>
    <row r="13" spans="1:16" ht="120" x14ac:dyDescent="0.25">
      <c r="A13" s="22">
        <v>1</v>
      </c>
      <c r="B13" s="25">
        <v>143027</v>
      </c>
      <c r="C13" s="2" t="s">
        <v>99</v>
      </c>
      <c r="D13" s="2" t="s">
        <v>100</v>
      </c>
      <c r="E13" s="3">
        <v>195000</v>
      </c>
      <c r="F13" s="3">
        <v>156000</v>
      </c>
      <c r="G13" s="35" t="s">
        <v>220</v>
      </c>
      <c r="H13" s="35" t="s">
        <v>319</v>
      </c>
      <c r="I13" s="4">
        <v>175500</v>
      </c>
      <c r="J13" s="28" t="s">
        <v>212</v>
      </c>
      <c r="K13" s="4">
        <f>F13*0.125</f>
        <v>19500</v>
      </c>
      <c r="L13" s="4"/>
      <c r="M13" s="4">
        <f t="shared" si="0"/>
        <v>175500</v>
      </c>
      <c r="N13" s="5">
        <v>47</v>
      </c>
      <c r="O13" s="5">
        <v>79</v>
      </c>
      <c r="P13" s="2" t="s">
        <v>8</v>
      </c>
    </row>
    <row r="14" spans="1:16" ht="165" x14ac:dyDescent="0.25">
      <c r="A14" s="22">
        <v>1</v>
      </c>
      <c r="B14" s="25">
        <v>143028</v>
      </c>
      <c r="C14" s="2" t="s">
        <v>96</v>
      </c>
      <c r="D14" s="2" t="s">
        <v>97</v>
      </c>
      <c r="E14" s="3">
        <v>2186000</v>
      </c>
      <c r="F14" s="3">
        <v>1718800</v>
      </c>
      <c r="G14" s="34" t="s">
        <v>221</v>
      </c>
      <c r="H14" s="34" t="s">
        <v>320</v>
      </c>
      <c r="I14" s="4">
        <v>1718800</v>
      </c>
      <c r="J14" s="28"/>
      <c r="K14" s="4"/>
      <c r="L14" s="4"/>
      <c r="M14" s="4">
        <f t="shared" si="0"/>
        <v>1718800</v>
      </c>
      <c r="N14" s="5">
        <v>28.5</v>
      </c>
      <c r="O14" s="5">
        <v>80</v>
      </c>
      <c r="P14" s="2" t="s">
        <v>8</v>
      </c>
    </row>
    <row r="15" spans="1:16" s="14" customFormat="1" ht="165" x14ac:dyDescent="0.25">
      <c r="A15" s="22">
        <v>1</v>
      </c>
      <c r="B15" s="25">
        <v>143032</v>
      </c>
      <c r="C15" s="2" t="s">
        <v>151</v>
      </c>
      <c r="D15" s="2" t="s">
        <v>152</v>
      </c>
      <c r="E15" s="3">
        <v>1170770</v>
      </c>
      <c r="F15" s="3">
        <v>936620</v>
      </c>
      <c r="G15" s="35" t="s">
        <v>222</v>
      </c>
      <c r="H15" s="35" t="s">
        <v>321</v>
      </c>
      <c r="I15" s="4">
        <v>1053698</v>
      </c>
      <c r="J15" s="28" t="s">
        <v>212</v>
      </c>
      <c r="K15" s="4">
        <f>F15*0.125</f>
        <v>117077.5</v>
      </c>
      <c r="L15" s="4"/>
      <c r="M15" s="4">
        <f t="shared" si="0"/>
        <v>1053697.5</v>
      </c>
      <c r="N15" s="5">
        <v>41.5</v>
      </c>
      <c r="O15" s="5">
        <v>76</v>
      </c>
      <c r="P15" s="2" t="s">
        <v>8</v>
      </c>
    </row>
    <row r="16" spans="1:16" ht="105" x14ac:dyDescent="0.25">
      <c r="A16" s="22">
        <v>1</v>
      </c>
      <c r="B16" s="25">
        <v>143040</v>
      </c>
      <c r="C16" s="2" t="s">
        <v>128</v>
      </c>
      <c r="D16" s="2" t="s">
        <v>129</v>
      </c>
      <c r="E16" s="3">
        <v>6898000</v>
      </c>
      <c r="F16" s="3">
        <v>2000000</v>
      </c>
      <c r="G16" s="34" t="s">
        <v>223</v>
      </c>
      <c r="H16" s="34" t="s">
        <v>322</v>
      </c>
      <c r="I16" s="4">
        <v>2000000</v>
      </c>
      <c r="J16" s="28"/>
      <c r="K16" s="4"/>
      <c r="L16" s="4"/>
      <c r="M16" s="4">
        <f t="shared" si="0"/>
        <v>2000000</v>
      </c>
      <c r="N16" s="5">
        <v>38.5</v>
      </c>
      <c r="O16" s="5">
        <v>78</v>
      </c>
      <c r="P16" s="2" t="s">
        <v>8</v>
      </c>
    </row>
    <row r="17" spans="1:16" ht="120" x14ac:dyDescent="0.25">
      <c r="A17" s="22">
        <v>1</v>
      </c>
      <c r="B17" s="25">
        <v>143042</v>
      </c>
      <c r="C17" s="2" t="s">
        <v>122</v>
      </c>
      <c r="D17" s="2" t="s">
        <v>123</v>
      </c>
      <c r="E17" s="3">
        <v>3352100</v>
      </c>
      <c r="F17" s="3">
        <v>176000</v>
      </c>
      <c r="G17" s="35" t="s">
        <v>224</v>
      </c>
      <c r="H17" s="35" t="s">
        <v>323</v>
      </c>
      <c r="I17" s="4">
        <v>198000</v>
      </c>
      <c r="J17" s="28" t="s">
        <v>212</v>
      </c>
      <c r="K17" s="4">
        <f>F17*0.125</f>
        <v>22000</v>
      </c>
      <c r="L17" s="4"/>
      <c r="M17" s="4">
        <f t="shared" si="0"/>
        <v>198000</v>
      </c>
      <c r="N17" s="5">
        <v>41.5</v>
      </c>
      <c r="O17" s="5">
        <v>78</v>
      </c>
      <c r="P17" s="2" t="s">
        <v>8</v>
      </c>
    </row>
    <row r="18" spans="1:16" ht="165" x14ac:dyDescent="0.25">
      <c r="A18" s="22">
        <v>1</v>
      </c>
      <c r="B18" s="25">
        <v>143044</v>
      </c>
      <c r="C18" s="2" t="s">
        <v>184</v>
      </c>
      <c r="D18" s="2" t="s">
        <v>185</v>
      </c>
      <c r="E18" s="3">
        <v>1787270</v>
      </c>
      <c r="F18" s="3">
        <v>1429800</v>
      </c>
      <c r="G18" s="34" t="s">
        <v>225</v>
      </c>
      <c r="H18" s="34" t="s">
        <v>324</v>
      </c>
      <c r="I18" s="4">
        <v>1608525</v>
      </c>
      <c r="J18" s="28" t="s">
        <v>212</v>
      </c>
      <c r="K18" s="4">
        <f>F18*0.125</f>
        <v>178725</v>
      </c>
      <c r="L18" s="4"/>
      <c r="M18" s="4">
        <f t="shared" si="0"/>
        <v>1608525</v>
      </c>
      <c r="N18" s="5">
        <v>41.5</v>
      </c>
      <c r="O18" s="5">
        <v>74</v>
      </c>
      <c r="P18" s="2" t="s">
        <v>8</v>
      </c>
    </row>
    <row r="19" spans="1:16" ht="150" x14ac:dyDescent="0.25">
      <c r="A19" s="22">
        <v>1</v>
      </c>
      <c r="B19" s="25">
        <v>143046</v>
      </c>
      <c r="C19" s="2" t="s">
        <v>98</v>
      </c>
      <c r="D19" s="2" t="s">
        <v>12</v>
      </c>
      <c r="E19" s="3">
        <v>1943400</v>
      </c>
      <c r="F19" s="3">
        <v>321120</v>
      </c>
      <c r="G19" s="35" t="s">
        <v>226</v>
      </c>
      <c r="H19" s="35" t="s">
        <v>325</v>
      </c>
      <c r="I19" s="4">
        <v>361260</v>
      </c>
      <c r="J19" s="28" t="s">
        <v>212</v>
      </c>
      <c r="K19" s="4">
        <f>F19*0.125</f>
        <v>40140</v>
      </c>
      <c r="L19" s="4"/>
      <c r="M19" s="4">
        <f t="shared" si="0"/>
        <v>361260</v>
      </c>
      <c r="N19" s="5">
        <v>48.5</v>
      </c>
      <c r="O19" s="5">
        <v>79</v>
      </c>
      <c r="P19" s="2" t="s">
        <v>8</v>
      </c>
    </row>
    <row r="20" spans="1:16" ht="165" x14ac:dyDescent="0.25">
      <c r="A20" s="23">
        <v>1</v>
      </c>
      <c r="B20" s="26">
        <v>143047</v>
      </c>
      <c r="C20" s="11" t="s">
        <v>115</v>
      </c>
      <c r="D20" s="11" t="s">
        <v>116</v>
      </c>
      <c r="E20" s="12">
        <v>1587100</v>
      </c>
      <c r="F20" s="12">
        <v>1250030</v>
      </c>
      <c r="G20" s="34" t="s">
        <v>227</v>
      </c>
      <c r="H20" s="34" t="s">
        <v>326</v>
      </c>
      <c r="I20" s="4">
        <v>1562538</v>
      </c>
      <c r="J20" s="28" t="s">
        <v>213</v>
      </c>
      <c r="K20" s="10"/>
      <c r="L20" s="10">
        <f>F20*0.25</f>
        <v>312507.5</v>
      </c>
      <c r="M20" s="10">
        <f t="shared" si="0"/>
        <v>1562537.5</v>
      </c>
      <c r="N20" s="13">
        <v>51.5</v>
      </c>
      <c r="O20" s="13">
        <v>79</v>
      </c>
      <c r="P20" s="11" t="s">
        <v>8</v>
      </c>
    </row>
    <row r="21" spans="1:16" ht="150" x14ac:dyDescent="0.25">
      <c r="A21" s="22">
        <v>1</v>
      </c>
      <c r="B21" s="25">
        <v>143049</v>
      </c>
      <c r="C21" s="2" t="s">
        <v>157</v>
      </c>
      <c r="D21" s="2" t="s">
        <v>158</v>
      </c>
      <c r="E21" s="3">
        <v>1240200</v>
      </c>
      <c r="F21" s="3">
        <v>963360</v>
      </c>
      <c r="G21" s="35" t="s">
        <v>228</v>
      </c>
      <c r="H21" s="35" t="s">
        <v>327</v>
      </c>
      <c r="I21" s="4">
        <v>963360</v>
      </c>
      <c r="J21" s="28"/>
      <c r="K21" s="4"/>
      <c r="L21" s="4"/>
      <c r="M21" s="4">
        <f t="shared" si="0"/>
        <v>963360</v>
      </c>
      <c r="N21" s="5">
        <v>38.5</v>
      </c>
      <c r="O21" s="5">
        <v>76</v>
      </c>
      <c r="P21" s="2" t="s">
        <v>8</v>
      </c>
    </row>
    <row r="22" spans="1:16" ht="105" x14ac:dyDescent="0.25">
      <c r="A22" s="22">
        <v>1</v>
      </c>
      <c r="B22" s="25">
        <v>143051</v>
      </c>
      <c r="C22" s="2" t="s">
        <v>178</v>
      </c>
      <c r="D22" s="2" t="s">
        <v>179</v>
      </c>
      <c r="E22" s="3">
        <v>775000</v>
      </c>
      <c r="F22" s="3">
        <v>602000</v>
      </c>
      <c r="G22" s="34" t="s">
        <v>229</v>
      </c>
      <c r="H22" s="34" t="s">
        <v>328</v>
      </c>
      <c r="I22" s="4">
        <v>677250</v>
      </c>
      <c r="J22" s="28" t="s">
        <v>212</v>
      </c>
      <c r="K22" s="4">
        <f>F22*0.125</f>
        <v>75250</v>
      </c>
      <c r="L22" s="4"/>
      <c r="M22" s="4">
        <f t="shared" si="0"/>
        <v>677250</v>
      </c>
      <c r="N22" s="5">
        <v>47</v>
      </c>
      <c r="O22" s="5">
        <v>74</v>
      </c>
      <c r="P22" s="2" t="s">
        <v>8</v>
      </c>
    </row>
    <row r="23" spans="1:16" ht="165" x14ac:dyDescent="0.25">
      <c r="A23" s="23">
        <v>1</v>
      </c>
      <c r="B23" s="26">
        <v>143053</v>
      </c>
      <c r="C23" s="11" t="s">
        <v>166</v>
      </c>
      <c r="D23" s="11" t="s">
        <v>167</v>
      </c>
      <c r="E23" s="12">
        <v>2480000</v>
      </c>
      <c r="F23" s="12">
        <v>1984000</v>
      </c>
      <c r="G23" s="35" t="s">
        <v>230</v>
      </c>
      <c r="H23" s="35" t="s">
        <v>329</v>
      </c>
      <c r="I23" s="4">
        <v>2000000</v>
      </c>
      <c r="J23" s="28" t="s">
        <v>213</v>
      </c>
      <c r="K23" s="10"/>
      <c r="L23" s="10">
        <v>16000</v>
      </c>
      <c r="M23" s="10">
        <f t="shared" si="0"/>
        <v>2000000</v>
      </c>
      <c r="N23" s="13">
        <v>61.5</v>
      </c>
      <c r="O23" s="13">
        <v>75</v>
      </c>
      <c r="P23" s="11" t="s">
        <v>8</v>
      </c>
    </row>
    <row r="24" spans="1:16" ht="165" x14ac:dyDescent="0.25">
      <c r="A24" s="22">
        <v>1</v>
      </c>
      <c r="B24" s="25">
        <v>143057</v>
      </c>
      <c r="C24" s="2" t="s">
        <v>27</v>
      </c>
      <c r="D24" s="2" t="s">
        <v>28</v>
      </c>
      <c r="E24" s="3">
        <v>2404110</v>
      </c>
      <c r="F24" s="3">
        <v>1481960</v>
      </c>
      <c r="G24" s="34" t="s">
        <v>231</v>
      </c>
      <c r="H24" s="34" t="s">
        <v>330</v>
      </c>
      <c r="I24" s="4">
        <v>1667205</v>
      </c>
      <c r="J24" s="28" t="s">
        <v>212</v>
      </c>
      <c r="K24" s="4">
        <f>F24*0.125</f>
        <v>185245</v>
      </c>
      <c r="L24" s="4"/>
      <c r="M24" s="4">
        <f t="shared" si="0"/>
        <v>1667205</v>
      </c>
      <c r="N24" s="5">
        <v>48.5</v>
      </c>
      <c r="O24" s="5">
        <v>87</v>
      </c>
      <c r="P24" s="2" t="s">
        <v>8</v>
      </c>
    </row>
    <row r="25" spans="1:16" ht="165" x14ac:dyDescent="0.25">
      <c r="A25" s="22">
        <v>1</v>
      </c>
      <c r="B25" s="25">
        <v>143060</v>
      </c>
      <c r="C25" s="2" t="s">
        <v>88</v>
      </c>
      <c r="D25" s="2" t="s">
        <v>89</v>
      </c>
      <c r="E25" s="3">
        <v>974730</v>
      </c>
      <c r="F25" s="3">
        <v>779780</v>
      </c>
      <c r="G25" s="35" t="s">
        <v>232</v>
      </c>
      <c r="H25" s="35" t="s">
        <v>331</v>
      </c>
      <c r="I25" s="4">
        <v>779780</v>
      </c>
      <c r="J25" s="28"/>
      <c r="K25" s="4"/>
      <c r="L25" s="4"/>
      <c r="M25" s="4">
        <f t="shared" si="0"/>
        <v>779780</v>
      </c>
      <c r="N25" s="5">
        <v>25.5</v>
      </c>
      <c r="O25" s="5">
        <v>81</v>
      </c>
      <c r="P25" s="2" t="s">
        <v>8</v>
      </c>
    </row>
    <row r="26" spans="1:16" s="14" customFormat="1" ht="165" x14ac:dyDescent="0.25">
      <c r="A26" s="22">
        <v>1</v>
      </c>
      <c r="B26" s="25">
        <v>143063</v>
      </c>
      <c r="C26" s="2" t="s">
        <v>11</v>
      </c>
      <c r="D26" s="2" t="s">
        <v>12</v>
      </c>
      <c r="E26" s="3">
        <v>665300</v>
      </c>
      <c r="F26" s="3">
        <v>121840</v>
      </c>
      <c r="G26" s="34" t="s">
        <v>233</v>
      </c>
      <c r="H26" s="34" t="s">
        <v>332</v>
      </c>
      <c r="I26" s="4">
        <v>137070</v>
      </c>
      <c r="J26" s="28" t="s">
        <v>212</v>
      </c>
      <c r="K26" s="4">
        <f>F26*0.125</f>
        <v>15230</v>
      </c>
      <c r="L26" s="4"/>
      <c r="M26" s="4">
        <f t="shared" si="0"/>
        <v>137070</v>
      </c>
      <c r="N26" s="5">
        <v>44.5</v>
      </c>
      <c r="O26" s="5">
        <v>90</v>
      </c>
      <c r="P26" s="2" t="s">
        <v>8</v>
      </c>
    </row>
    <row r="27" spans="1:16" ht="165" x14ac:dyDescent="0.25">
      <c r="A27" s="23">
        <v>1</v>
      </c>
      <c r="B27" s="26">
        <v>143066</v>
      </c>
      <c r="C27" s="11" t="s">
        <v>45</v>
      </c>
      <c r="D27" s="11" t="s">
        <v>12</v>
      </c>
      <c r="E27" s="12">
        <v>474000</v>
      </c>
      <c r="F27" s="12">
        <v>85600</v>
      </c>
      <c r="G27" s="35" t="s">
        <v>234</v>
      </c>
      <c r="H27" s="35" t="s">
        <v>333</v>
      </c>
      <c r="I27" s="4">
        <v>96300</v>
      </c>
      <c r="J27" s="28" t="s">
        <v>212</v>
      </c>
      <c r="K27" s="4">
        <f>F27*0.125</f>
        <v>10700</v>
      </c>
      <c r="L27" s="10"/>
      <c r="M27" s="10">
        <f t="shared" si="0"/>
        <v>96300</v>
      </c>
      <c r="N27" s="13">
        <v>43</v>
      </c>
      <c r="O27" s="13">
        <v>86</v>
      </c>
      <c r="P27" s="11" t="s">
        <v>8</v>
      </c>
    </row>
    <row r="28" spans="1:16" ht="150" x14ac:dyDescent="0.25">
      <c r="A28" s="22">
        <v>1</v>
      </c>
      <c r="B28" s="25">
        <v>143067</v>
      </c>
      <c r="C28" s="2" t="s">
        <v>92</v>
      </c>
      <c r="D28" s="2" t="s">
        <v>93</v>
      </c>
      <c r="E28" s="3">
        <v>2500000</v>
      </c>
      <c r="F28" s="3">
        <v>2000000</v>
      </c>
      <c r="G28" s="34" t="s">
        <v>235</v>
      </c>
      <c r="H28" s="34" t="s">
        <v>334</v>
      </c>
      <c r="I28" s="4">
        <v>2000000</v>
      </c>
      <c r="J28" s="28"/>
      <c r="K28" s="4"/>
      <c r="L28" s="4"/>
      <c r="M28" s="4">
        <f t="shared" si="0"/>
        <v>2000000</v>
      </c>
      <c r="N28" s="5">
        <v>37</v>
      </c>
      <c r="O28" s="5">
        <v>80</v>
      </c>
      <c r="P28" s="2" t="s">
        <v>8</v>
      </c>
    </row>
    <row r="29" spans="1:16" ht="150" x14ac:dyDescent="0.25">
      <c r="A29" s="22">
        <v>1</v>
      </c>
      <c r="B29" s="25">
        <v>143069</v>
      </c>
      <c r="C29" s="2" t="s">
        <v>144</v>
      </c>
      <c r="D29" s="2" t="s">
        <v>89</v>
      </c>
      <c r="E29" s="3">
        <v>255900</v>
      </c>
      <c r="F29" s="3">
        <v>204710</v>
      </c>
      <c r="G29" s="35" t="s">
        <v>236</v>
      </c>
      <c r="H29" s="35" t="s">
        <v>335</v>
      </c>
      <c r="I29" s="4">
        <v>204710</v>
      </c>
      <c r="J29" s="28"/>
      <c r="K29" s="4"/>
      <c r="L29" s="4"/>
      <c r="M29" s="4">
        <f t="shared" si="0"/>
        <v>204710</v>
      </c>
      <c r="N29" s="5">
        <v>31.5</v>
      </c>
      <c r="O29" s="5">
        <v>77</v>
      </c>
      <c r="P29" s="2" t="s">
        <v>8</v>
      </c>
    </row>
    <row r="30" spans="1:16" ht="150" x14ac:dyDescent="0.25">
      <c r="A30" s="23">
        <v>1</v>
      </c>
      <c r="B30" s="26">
        <v>143072</v>
      </c>
      <c r="C30" s="11" t="s">
        <v>198</v>
      </c>
      <c r="D30" s="11" t="s">
        <v>93</v>
      </c>
      <c r="E30" s="12">
        <v>6433000</v>
      </c>
      <c r="F30" s="12">
        <v>2000000</v>
      </c>
      <c r="G30" s="34" t="s">
        <v>237</v>
      </c>
      <c r="H30" s="34" t="s">
        <v>336</v>
      </c>
      <c r="I30" s="4">
        <v>2000000</v>
      </c>
      <c r="J30" s="29"/>
      <c r="K30" s="10"/>
      <c r="L30" s="10"/>
      <c r="M30" s="10">
        <f t="shared" si="0"/>
        <v>2000000</v>
      </c>
      <c r="N30" s="13">
        <v>37</v>
      </c>
      <c r="O30" s="13">
        <v>74</v>
      </c>
      <c r="P30" s="11" t="s">
        <v>8</v>
      </c>
    </row>
    <row r="31" spans="1:16" ht="165" x14ac:dyDescent="0.25">
      <c r="A31" s="22">
        <v>1</v>
      </c>
      <c r="B31" s="25">
        <v>143073</v>
      </c>
      <c r="C31" s="2" t="s">
        <v>64</v>
      </c>
      <c r="D31" s="2" t="s">
        <v>65</v>
      </c>
      <c r="E31" s="3">
        <v>1637600</v>
      </c>
      <c r="F31" s="3">
        <v>1310100</v>
      </c>
      <c r="G31" s="35" t="s">
        <v>238</v>
      </c>
      <c r="H31" s="35" t="s">
        <v>337</v>
      </c>
      <c r="I31" s="4">
        <v>1637625</v>
      </c>
      <c r="J31" s="28" t="s">
        <v>213</v>
      </c>
      <c r="K31" s="4"/>
      <c r="L31" s="4">
        <f>F31*0.25</f>
        <v>327525</v>
      </c>
      <c r="M31" s="4">
        <f t="shared" si="0"/>
        <v>1637625</v>
      </c>
      <c r="N31" s="5">
        <v>51.5</v>
      </c>
      <c r="O31" s="5">
        <v>84</v>
      </c>
      <c r="P31" s="2" t="s">
        <v>8</v>
      </c>
    </row>
    <row r="32" spans="1:16" ht="180" x14ac:dyDescent="0.25">
      <c r="A32" s="23">
        <v>1</v>
      </c>
      <c r="B32" s="26">
        <v>143074</v>
      </c>
      <c r="C32" s="11" t="s">
        <v>194</v>
      </c>
      <c r="D32" s="11" t="s">
        <v>195</v>
      </c>
      <c r="E32" s="12">
        <v>1749640</v>
      </c>
      <c r="F32" s="12">
        <v>1399710</v>
      </c>
      <c r="G32" s="34" t="s">
        <v>239</v>
      </c>
      <c r="H32" s="34" t="s">
        <v>338</v>
      </c>
      <c r="I32" s="4">
        <v>1749638</v>
      </c>
      <c r="J32" s="28" t="s">
        <v>213</v>
      </c>
      <c r="K32" s="10"/>
      <c r="L32" s="10">
        <f>F32*0.25</f>
        <v>349927.5</v>
      </c>
      <c r="M32" s="10">
        <f t="shared" si="0"/>
        <v>1749637.5</v>
      </c>
      <c r="N32" s="13">
        <v>50</v>
      </c>
      <c r="O32" s="13">
        <v>74</v>
      </c>
      <c r="P32" s="11" t="s">
        <v>8</v>
      </c>
    </row>
    <row r="33" spans="1:16" ht="165" x14ac:dyDescent="0.25">
      <c r="A33" s="22">
        <v>1</v>
      </c>
      <c r="B33" s="25">
        <v>143075</v>
      </c>
      <c r="C33" s="2" t="s">
        <v>74</v>
      </c>
      <c r="D33" s="2" t="s">
        <v>75</v>
      </c>
      <c r="E33" s="3">
        <v>321800</v>
      </c>
      <c r="F33" s="3">
        <v>257400</v>
      </c>
      <c r="G33" s="35" t="s">
        <v>240</v>
      </c>
      <c r="H33" s="35" t="s">
        <v>339</v>
      </c>
      <c r="I33" s="4">
        <v>289575</v>
      </c>
      <c r="J33" s="28" t="s">
        <v>212</v>
      </c>
      <c r="K33" s="4">
        <f>F33*0.125</f>
        <v>32175</v>
      </c>
      <c r="L33" s="4"/>
      <c r="M33" s="4">
        <f t="shared" si="0"/>
        <v>289575</v>
      </c>
      <c r="N33" s="5">
        <v>48.5</v>
      </c>
      <c r="O33" s="5">
        <v>82</v>
      </c>
      <c r="P33" s="2" t="s">
        <v>8</v>
      </c>
    </row>
    <row r="34" spans="1:16" ht="105" x14ac:dyDescent="0.25">
      <c r="A34" s="22">
        <v>1</v>
      </c>
      <c r="B34" s="25">
        <v>143077</v>
      </c>
      <c r="C34" s="2" t="s">
        <v>94</v>
      </c>
      <c r="D34" s="2" t="s">
        <v>95</v>
      </c>
      <c r="E34" s="3">
        <v>425820</v>
      </c>
      <c r="F34" s="3">
        <v>307060</v>
      </c>
      <c r="G34" s="34" t="s">
        <v>241</v>
      </c>
      <c r="H34" s="34" t="s">
        <v>340</v>
      </c>
      <c r="I34" s="4">
        <v>307060</v>
      </c>
      <c r="J34" s="28"/>
      <c r="K34" s="4"/>
      <c r="L34" s="4"/>
      <c r="M34" s="4">
        <f t="shared" si="0"/>
        <v>307060</v>
      </c>
      <c r="N34" s="5">
        <v>35.5</v>
      </c>
      <c r="O34" s="5">
        <v>80</v>
      </c>
      <c r="P34" s="2" t="s">
        <v>8</v>
      </c>
    </row>
    <row r="35" spans="1:16" ht="165" x14ac:dyDescent="0.25">
      <c r="A35" s="22">
        <v>1</v>
      </c>
      <c r="B35" s="25">
        <v>143079</v>
      </c>
      <c r="C35" s="2" t="s">
        <v>62</v>
      </c>
      <c r="D35" s="2" t="s">
        <v>63</v>
      </c>
      <c r="E35" s="3">
        <v>315040</v>
      </c>
      <c r="F35" s="3">
        <v>252030</v>
      </c>
      <c r="G35" s="35" t="s">
        <v>242</v>
      </c>
      <c r="H35" s="35" t="s">
        <v>341</v>
      </c>
      <c r="I35" s="4">
        <v>315038</v>
      </c>
      <c r="J35" s="28" t="s">
        <v>213</v>
      </c>
      <c r="K35" s="4"/>
      <c r="L35" s="4">
        <f>F35*0.25</f>
        <v>63007.5</v>
      </c>
      <c r="M35" s="4">
        <f t="shared" si="0"/>
        <v>315037.5</v>
      </c>
      <c r="N35" s="5">
        <v>53</v>
      </c>
      <c r="O35" s="5">
        <v>84</v>
      </c>
      <c r="P35" s="2" t="s">
        <v>8</v>
      </c>
    </row>
    <row r="36" spans="1:16" ht="165" x14ac:dyDescent="0.25">
      <c r="A36" s="23">
        <v>1</v>
      </c>
      <c r="B36" s="26">
        <v>143091</v>
      </c>
      <c r="C36" s="11" t="s">
        <v>196</v>
      </c>
      <c r="D36" s="11" t="s">
        <v>197</v>
      </c>
      <c r="E36" s="12">
        <v>8400000</v>
      </c>
      <c r="F36" s="12">
        <v>6720000</v>
      </c>
      <c r="G36" s="34" t="s">
        <v>243</v>
      </c>
      <c r="H36" s="34" t="s">
        <v>342</v>
      </c>
      <c r="I36" s="4">
        <v>2000000</v>
      </c>
      <c r="J36" s="29"/>
      <c r="K36" s="10"/>
      <c r="L36" s="10"/>
      <c r="M36" s="10">
        <v>2000000</v>
      </c>
      <c r="N36" s="13">
        <v>64</v>
      </c>
      <c r="O36" s="13">
        <v>74</v>
      </c>
      <c r="P36" s="11" t="s">
        <v>8</v>
      </c>
    </row>
    <row r="37" spans="1:16" s="14" customFormat="1" ht="165" x14ac:dyDescent="0.25">
      <c r="A37" s="22">
        <v>1</v>
      </c>
      <c r="B37" s="25">
        <v>143092</v>
      </c>
      <c r="C37" s="2" t="s">
        <v>174</v>
      </c>
      <c r="D37" s="2" t="s">
        <v>175</v>
      </c>
      <c r="E37" s="3">
        <v>1532160</v>
      </c>
      <c r="F37" s="3">
        <v>1145730</v>
      </c>
      <c r="G37" s="35" t="s">
        <v>244</v>
      </c>
      <c r="H37" s="35" t="s">
        <v>343</v>
      </c>
      <c r="I37" s="4">
        <v>1145730</v>
      </c>
      <c r="J37" s="28"/>
      <c r="K37" s="4"/>
      <c r="L37" s="4"/>
      <c r="M37" s="4">
        <f t="shared" ref="M37:M42" si="1">SUM(F37,K37,L37)</f>
        <v>1145730</v>
      </c>
      <c r="N37" s="5">
        <v>37</v>
      </c>
      <c r="O37" s="5">
        <v>75</v>
      </c>
      <c r="P37" s="2" t="s">
        <v>8</v>
      </c>
    </row>
    <row r="38" spans="1:16" ht="165" x14ac:dyDescent="0.25">
      <c r="A38" s="23">
        <v>1</v>
      </c>
      <c r="B38" s="26">
        <v>143093</v>
      </c>
      <c r="C38" s="11" t="s">
        <v>192</v>
      </c>
      <c r="D38" s="11" t="s">
        <v>193</v>
      </c>
      <c r="E38" s="12">
        <v>2730000</v>
      </c>
      <c r="F38" s="12">
        <v>1956000</v>
      </c>
      <c r="G38" s="34" t="s">
        <v>245</v>
      </c>
      <c r="H38" s="34" t="s">
        <v>344</v>
      </c>
      <c r="I38" s="4">
        <v>2000000</v>
      </c>
      <c r="J38" s="28" t="s">
        <v>213</v>
      </c>
      <c r="K38" s="10"/>
      <c r="L38" s="10">
        <v>44000</v>
      </c>
      <c r="M38" s="10">
        <f t="shared" si="1"/>
        <v>2000000</v>
      </c>
      <c r="N38" s="13">
        <v>55.5</v>
      </c>
      <c r="O38" s="13">
        <v>74</v>
      </c>
      <c r="P38" s="11" t="s">
        <v>8</v>
      </c>
    </row>
    <row r="39" spans="1:16" ht="105" x14ac:dyDescent="0.25">
      <c r="A39" s="22">
        <v>1</v>
      </c>
      <c r="B39" s="25">
        <v>143097</v>
      </c>
      <c r="C39" s="2" t="s">
        <v>145</v>
      </c>
      <c r="D39" s="2" t="s">
        <v>146</v>
      </c>
      <c r="E39" s="3">
        <v>2474750</v>
      </c>
      <c r="F39" s="3">
        <v>659800</v>
      </c>
      <c r="G39" s="35" t="s">
        <v>246</v>
      </c>
      <c r="H39" s="35" t="s">
        <v>345</v>
      </c>
      <c r="I39" s="4">
        <v>659800</v>
      </c>
      <c r="J39" s="28"/>
      <c r="K39" s="4"/>
      <c r="L39" s="4"/>
      <c r="M39" s="4">
        <f t="shared" si="1"/>
        <v>659800</v>
      </c>
      <c r="N39" s="5">
        <v>18.5</v>
      </c>
      <c r="O39" s="5">
        <v>77</v>
      </c>
      <c r="P39" s="2" t="s">
        <v>8</v>
      </c>
    </row>
    <row r="40" spans="1:16" s="14" customFormat="1" ht="165" x14ac:dyDescent="0.25">
      <c r="A40" s="22">
        <v>1</v>
      </c>
      <c r="B40" s="25">
        <v>143099</v>
      </c>
      <c r="C40" s="2" t="s">
        <v>84</v>
      </c>
      <c r="D40" s="2" t="s">
        <v>85</v>
      </c>
      <c r="E40" s="3">
        <v>114780</v>
      </c>
      <c r="F40" s="3">
        <v>91820</v>
      </c>
      <c r="G40" s="34" t="s">
        <v>247</v>
      </c>
      <c r="H40" s="34" t="s">
        <v>346</v>
      </c>
      <c r="I40" s="4">
        <v>91820</v>
      </c>
      <c r="J40" s="28"/>
      <c r="K40" s="4"/>
      <c r="L40" s="4"/>
      <c r="M40" s="4">
        <f t="shared" si="1"/>
        <v>91820</v>
      </c>
      <c r="N40" s="5">
        <v>31.5</v>
      </c>
      <c r="O40" s="5">
        <v>81</v>
      </c>
      <c r="P40" s="2" t="s">
        <v>8</v>
      </c>
    </row>
    <row r="41" spans="1:16" ht="165" x14ac:dyDescent="0.25">
      <c r="A41" s="22">
        <v>1</v>
      </c>
      <c r="B41" s="25">
        <v>143100</v>
      </c>
      <c r="C41" s="2" t="s">
        <v>135</v>
      </c>
      <c r="D41" s="2" t="s">
        <v>136</v>
      </c>
      <c r="E41" s="3">
        <v>6705230</v>
      </c>
      <c r="F41" s="3">
        <v>693320</v>
      </c>
      <c r="G41" s="35" t="s">
        <v>248</v>
      </c>
      <c r="H41" s="35" t="s">
        <v>347</v>
      </c>
      <c r="I41" s="4">
        <v>779985</v>
      </c>
      <c r="J41" s="28" t="s">
        <v>212</v>
      </c>
      <c r="K41" s="4">
        <f>F41*0.125</f>
        <v>86665</v>
      </c>
      <c r="L41" s="4"/>
      <c r="M41" s="4">
        <f t="shared" si="1"/>
        <v>779985</v>
      </c>
      <c r="N41" s="5">
        <v>41.5</v>
      </c>
      <c r="O41" s="5">
        <v>77</v>
      </c>
      <c r="P41" s="2" t="s">
        <v>8</v>
      </c>
    </row>
    <row r="42" spans="1:16" ht="165" x14ac:dyDescent="0.25">
      <c r="A42" s="22">
        <v>1</v>
      </c>
      <c r="B42" s="25">
        <v>143101</v>
      </c>
      <c r="C42" s="2" t="s">
        <v>60</v>
      </c>
      <c r="D42" s="2" t="s">
        <v>61</v>
      </c>
      <c r="E42" s="3">
        <v>369840</v>
      </c>
      <c r="F42" s="3">
        <v>295870</v>
      </c>
      <c r="G42" s="34" t="s">
        <v>249</v>
      </c>
      <c r="H42" s="34" t="s">
        <v>348</v>
      </c>
      <c r="I42" s="4">
        <v>295870</v>
      </c>
      <c r="J42" s="28"/>
      <c r="K42" s="4"/>
      <c r="L42" s="4"/>
      <c r="M42" s="4">
        <f t="shared" si="1"/>
        <v>295870</v>
      </c>
      <c r="N42" s="5">
        <v>37</v>
      </c>
      <c r="O42" s="5">
        <v>85</v>
      </c>
      <c r="P42" s="2" t="s">
        <v>8</v>
      </c>
    </row>
    <row r="43" spans="1:16" ht="150" x14ac:dyDescent="0.25">
      <c r="A43" s="23">
        <v>1</v>
      </c>
      <c r="B43" s="26">
        <v>143102</v>
      </c>
      <c r="C43" s="11" t="s">
        <v>172</v>
      </c>
      <c r="D43" s="11" t="s">
        <v>173</v>
      </c>
      <c r="E43" s="12">
        <v>3380000</v>
      </c>
      <c r="F43" s="12">
        <v>2080000</v>
      </c>
      <c r="G43" s="35" t="s">
        <v>250</v>
      </c>
      <c r="H43" s="35" t="s">
        <v>349</v>
      </c>
      <c r="I43" s="4">
        <v>2000000</v>
      </c>
      <c r="J43" s="29"/>
      <c r="K43" s="10"/>
      <c r="L43" s="10"/>
      <c r="M43" s="10">
        <v>2000000</v>
      </c>
      <c r="N43" s="13">
        <v>48.5</v>
      </c>
      <c r="O43" s="13">
        <v>75</v>
      </c>
      <c r="P43" s="11" t="s">
        <v>8</v>
      </c>
    </row>
    <row r="44" spans="1:16" s="14" customFormat="1" ht="165" x14ac:dyDescent="0.25">
      <c r="A44" s="23">
        <v>1</v>
      </c>
      <c r="B44" s="26">
        <v>143106</v>
      </c>
      <c r="C44" s="11" t="s">
        <v>43</v>
      </c>
      <c r="D44" s="11" t="s">
        <v>44</v>
      </c>
      <c r="E44" s="12">
        <v>2723100</v>
      </c>
      <c r="F44" s="12">
        <v>2000000</v>
      </c>
      <c r="G44" s="34" t="s">
        <v>251</v>
      </c>
      <c r="H44" s="34" t="s">
        <v>350</v>
      </c>
      <c r="I44" s="4">
        <v>2000000</v>
      </c>
      <c r="J44" s="29"/>
      <c r="K44" s="10"/>
      <c r="L44" s="10"/>
      <c r="M44" s="10">
        <f t="shared" ref="M44:M75" si="2">SUM(F44,K44,L44)</f>
        <v>2000000</v>
      </c>
      <c r="N44" s="13">
        <v>48.5</v>
      </c>
      <c r="O44" s="13">
        <v>87</v>
      </c>
      <c r="P44" s="11" t="s">
        <v>8</v>
      </c>
    </row>
    <row r="45" spans="1:16" s="14" customFormat="1" ht="165" x14ac:dyDescent="0.25">
      <c r="A45" s="23">
        <v>1</v>
      </c>
      <c r="B45" s="26">
        <v>143107</v>
      </c>
      <c r="C45" s="11" t="s">
        <v>66</v>
      </c>
      <c r="D45" s="11" t="s">
        <v>67</v>
      </c>
      <c r="E45" s="12">
        <v>1884500</v>
      </c>
      <c r="F45" s="12">
        <v>1507600</v>
      </c>
      <c r="G45" s="35" t="s">
        <v>252</v>
      </c>
      <c r="H45" s="35" t="s">
        <v>351</v>
      </c>
      <c r="I45" s="4">
        <v>1507600</v>
      </c>
      <c r="J45" s="29"/>
      <c r="K45" s="10"/>
      <c r="L45" s="10"/>
      <c r="M45" s="10">
        <f t="shared" si="2"/>
        <v>1507600</v>
      </c>
      <c r="N45" s="13">
        <v>50</v>
      </c>
      <c r="O45" s="13">
        <v>84</v>
      </c>
      <c r="P45" s="11" t="s">
        <v>22</v>
      </c>
    </row>
    <row r="46" spans="1:16" ht="165" x14ac:dyDescent="0.25">
      <c r="A46" s="22">
        <v>1</v>
      </c>
      <c r="B46" s="25">
        <v>143110</v>
      </c>
      <c r="C46" s="2" t="s">
        <v>103</v>
      </c>
      <c r="D46" s="2" t="s">
        <v>104</v>
      </c>
      <c r="E46" s="3">
        <v>860780</v>
      </c>
      <c r="F46" s="3">
        <v>589780</v>
      </c>
      <c r="G46" s="34" t="s">
        <v>253</v>
      </c>
      <c r="H46" s="34" t="s">
        <v>352</v>
      </c>
      <c r="I46" s="4">
        <v>663503</v>
      </c>
      <c r="J46" s="28" t="s">
        <v>212</v>
      </c>
      <c r="K46" s="4">
        <f>F46*0.125</f>
        <v>73722.5</v>
      </c>
      <c r="L46" s="4"/>
      <c r="M46" s="4">
        <f t="shared" si="2"/>
        <v>663502.5</v>
      </c>
      <c r="N46" s="5">
        <v>41.5</v>
      </c>
      <c r="O46" s="5">
        <v>79</v>
      </c>
      <c r="P46" s="2" t="s">
        <v>8</v>
      </c>
    </row>
    <row r="47" spans="1:16" ht="60" x14ac:dyDescent="0.25">
      <c r="A47" s="22">
        <v>1</v>
      </c>
      <c r="B47" s="25">
        <v>143118</v>
      </c>
      <c r="C47" s="2" t="s">
        <v>180</v>
      </c>
      <c r="D47" s="2" t="s">
        <v>181</v>
      </c>
      <c r="E47" s="3">
        <v>1781250</v>
      </c>
      <c r="F47" s="3">
        <v>1202000</v>
      </c>
      <c r="G47" s="35" t="s">
        <v>254</v>
      </c>
      <c r="H47" s="35" t="s">
        <v>353</v>
      </c>
      <c r="I47" s="4">
        <v>1352250</v>
      </c>
      <c r="J47" s="28" t="s">
        <v>212</v>
      </c>
      <c r="K47" s="4">
        <f>F47*0.125</f>
        <v>150250</v>
      </c>
      <c r="L47" s="4"/>
      <c r="M47" s="4">
        <f t="shared" si="2"/>
        <v>1352250</v>
      </c>
      <c r="N47" s="5">
        <v>47</v>
      </c>
      <c r="O47" s="5">
        <v>74</v>
      </c>
      <c r="P47" s="2" t="s">
        <v>8</v>
      </c>
    </row>
    <row r="48" spans="1:16" ht="165" x14ac:dyDescent="0.25">
      <c r="A48" s="22">
        <v>1</v>
      </c>
      <c r="B48" s="25">
        <v>143119</v>
      </c>
      <c r="C48" s="2" t="s">
        <v>86</v>
      </c>
      <c r="D48" s="2" t="s">
        <v>87</v>
      </c>
      <c r="E48" s="3">
        <v>480210</v>
      </c>
      <c r="F48" s="3">
        <v>384170</v>
      </c>
      <c r="G48" s="34" t="s">
        <v>255</v>
      </c>
      <c r="H48" s="34" t="s">
        <v>354</v>
      </c>
      <c r="I48" s="4">
        <v>384170</v>
      </c>
      <c r="J48" s="28"/>
      <c r="K48" s="4"/>
      <c r="L48" s="4"/>
      <c r="M48" s="4">
        <f t="shared" si="2"/>
        <v>384170</v>
      </c>
      <c r="N48" s="5">
        <v>30</v>
      </c>
      <c r="O48" s="5">
        <v>81</v>
      </c>
      <c r="P48" s="2" t="s">
        <v>8</v>
      </c>
    </row>
    <row r="49" spans="1:16" ht="165" x14ac:dyDescent="0.25">
      <c r="A49" s="22">
        <v>1</v>
      </c>
      <c r="B49" s="25">
        <v>143123</v>
      </c>
      <c r="C49" s="2" t="s">
        <v>161</v>
      </c>
      <c r="D49" s="2" t="s">
        <v>162</v>
      </c>
      <c r="E49" s="3">
        <v>710200</v>
      </c>
      <c r="F49" s="3">
        <v>521760</v>
      </c>
      <c r="G49" s="35" t="s">
        <v>256</v>
      </c>
      <c r="H49" s="35" t="s">
        <v>355</v>
      </c>
      <c r="I49" s="4">
        <v>521760</v>
      </c>
      <c r="J49" s="28"/>
      <c r="K49" s="4"/>
      <c r="L49" s="4"/>
      <c r="M49" s="4">
        <f t="shared" si="2"/>
        <v>521760</v>
      </c>
      <c r="N49" s="5">
        <v>27</v>
      </c>
      <c r="O49" s="5">
        <v>76</v>
      </c>
      <c r="P49" s="2" t="s">
        <v>8</v>
      </c>
    </row>
    <row r="50" spans="1:16" ht="105" x14ac:dyDescent="0.25">
      <c r="A50" s="23">
        <v>1</v>
      </c>
      <c r="B50" s="26">
        <v>143126</v>
      </c>
      <c r="C50" s="11" t="s">
        <v>111</v>
      </c>
      <c r="D50" s="11" t="s">
        <v>112</v>
      </c>
      <c r="E50" s="12">
        <v>1867920</v>
      </c>
      <c r="F50" s="12">
        <v>363050</v>
      </c>
      <c r="G50" s="34" t="s">
        <v>257</v>
      </c>
      <c r="H50" s="34" t="s">
        <v>356</v>
      </c>
      <c r="I50" s="4">
        <v>453813</v>
      </c>
      <c r="J50" s="28" t="s">
        <v>213</v>
      </c>
      <c r="K50" s="10"/>
      <c r="L50" s="10">
        <f>F50*0.25</f>
        <v>90762.5</v>
      </c>
      <c r="M50" s="10">
        <f t="shared" si="2"/>
        <v>453812.5</v>
      </c>
      <c r="N50" s="13">
        <v>58.5</v>
      </c>
      <c r="O50" s="13">
        <v>79</v>
      </c>
      <c r="P50" s="11" t="s">
        <v>8</v>
      </c>
    </row>
    <row r="51" spans="1:16" ht="165" x14ac:dyDescent="0.25">
      <c r="A51" s="23">
        <v>1</v>
      </c>
      <c r="B51" s="26">
        <v>143128</v>
      </c>
      <c r="C51" s="11" t="s">
        <v>170</v>
      </c>
      <c r="D51" s="11" t="s">
        <v>171</v>
      </c>
      <c r="E51" s="12">
        <v>32095000</v>
      </c>
      <c r="F51" s="12">
        <v>2000000</v>
      </c>
      <c r="G51" s="35" t="s">
        <v>258</v>
      </c>
      <c r="H51" s="35" t="s">
        <v>357</v>
      </c>
      <c r="I51" s="4">
        <v>2000000</v>
      </c>
      <c r="J51" s="29"/>
      <c r="K51" s="10"/>
      <c r="L51" s="10"/>
      <c r="M51" s="10">
        <f t="shared" si="2"/>
        <v>2000000</v>
      </c>
      <c r="N51" s="13">
        <v>65.5</v>
      </c>
      <c r="O51" s="13">
        <v>75</v>
      </c>
      <c r="P51" s="11" t="s">
        <v>8</v>
      </c>
    </row>
    <row r="52" spans="1:16" ht="165" x14ac:dyDescent="0.25">
      <c r="A52" s="23">
        <v>1</v>
      </c>
      <c r="B52" s="26">
        <v>143129</v>
      </c>
      <c r="C52" s="11" t="s">
        <v>199</v>
      </c>
      <c r="D52" s="11" t="s">
        <v>200</v>
      </c>
      <c r="E52" s="12">
        <v>920000</v>
      </c>
      <c r="F52" s="12">
        <v>736000</v>
      </c>
      <c r="G52" s="34" t="s">
        <v>259</v>
      </c>
      <c r="H52" s="34" t="s">
        <v>358</v>
      </c>
      <c r="I52" s="4">
        <v>920000</v>
      </c>
      <c r="J52" s="28" t="s">
        <v>213</v>
      </c>
      <c r="K52" s="10"/>
      <c r="L52" s="10">
        <f>F52*0.25</f>
        <v>184000</v>
      </c>
      <c r="M52" s="10">
        <f t="shared" si="2"/>
        <v>920000</v>
      </c>
      <c r="N52" s="13">
        <v>83</v>
      </c>
      <c r="O52" s="13">
        <v>73</v>
      </c>
      <c r="P52" s="11" t="s">
        <v>8</v>
      </c>
    </row>
    <row r="53" spans="1:16" ht="180" x14ac:dyDescent="0.25">
      <c r="A53" s="22">
        <v>2</v>
      </c>
      <c r="B53" s="25">
        <v>243002</v>
      </c>
      <c r="C53" s="2" t="s">
        <v>105</v>
      </c>
      <c r="D53" s="2" t="s">
        <v>106</v>
      </c>
      <c r="E53" s="3">
        <v>888870</v>
      </c>
      <c r="F53" s="3">
        <v>711090</v>
      </c>
      <c r="G53" s="35" t="s">
        <v>260</v>
      </c>
      <c r="H53" s="35" t="s">
        <v>359</v>
      </c>
      <c r="I53" s="4">
        <v>799976</v>
      </c>
      <c r="J53" s="28" t="s">
        <v>212</v>
      </c>
      <c r="K53" s="4">
        <f>F53*0.125</f>
        <v>88886.25</v>
      </c>
      <c r="L53" s="4"/>
      <c r="M53" s="4">
        <f t="shared" si="2"/>
        <v>799976.25</v>
      </c>
      <c r="N53" s="5">
        <v>40</v>
      </c>
      <c r="O53" s="5">
        <v>79</v>
      </c>
      <c r="P53" s="2" t="s">
        <v>8</v>
      </c>
    </row>
    <row r="54" spans="1:16" ht="165" x14ac:dyDescent="0.25">
      <c r="A54" s="23">
        <v>2</v>
      </c>
      <c r="B54" s="26">
        <v>243009</v>
      </c>
      <c r="C54" s="11" t="s">
        <v>46</v>
      </c>
      <c r="D54" s="11" t="s">
        <v>47</v>
      </c>
      <c r="E54" s="12">
        <v>824000</v>
      </c>
      <c r="F54" s="12">
        <v>587200</v>
      </c>
      <c r="G54" s="34" t="s">
        <v>261</v>
      </c>
      <c r="H54" s="34" t="s">
        <v>360</v>
      </c>
      <c r="I54" s="4">
        <v>660600</v>
      </c>
      <c r="J54" s="28" t="s">
        <v>212</v>
      </c>
      <c r="K54" s="4">
        <f>F54*0.125</f>
        <v>73400</v>
      </c>
      <c r="L54" s="10"/>
      <c r="M54" s="10">
        <f t="shared" si="2"/>
        <v>660600</v>
      </c>
      <c r="N54" s="13">
        <v>40</v>
      </c>
      <c r="O54" s="13">
        <v>86</v>
      </c>
      <c r="P54" s="11" t="s">
        <v>8</v>
      </c>
    </row>
    <row r="55" spans="1:16" ht="135" x14ac:dyDescent="0.25">
      <c r="A55" s="23">
        <v>2</v>
      </c>
      <c r="B55" s="26">
        <v>243010</v>
      </c>
      <c r="C55" s="11" t="s">
        <v>113</v>
      </c>
      <c r="D55" s="11" t="s">
        <v>114</v>
      </c>
      <c r="E55" s="12">
        <v>2559460</v>
      </c>
      <c r="F55" s="12">
        <v>1928060</v>
      </c>
      <c r="G55" s="35" t="s">
        <v>262</v>
      </c>
      <c r="H55" s="35" t="s">
        <v>361</v>
      </c>
      <c r="I55" s="4">
        <v>2000000</v>
      </c>
      <c r="J55" s="28" t="s">
        <v>213</v>
      </c>
      <c r="K55" s="10"/>
      <c r="L55" s="10">
        <v>71940</v>
      </c>
      <c r="M55" s="10">
        <f t="shared" si="2"/>
        <v>2000000</v>
      </c>
      <c r="N55" s="13">
        <v>52.5</v>
      </c>
      <c r="O55" s="13">
        <v>79</v>
      </c>
      <c r="P55" s="11" t="s">
        <v>8</v>
      </c>
    </row>
    <row r="56" spans="1:16" ht="165" x14ac:dyDescent="0.25">
      <c r="A56" s="22">
        <v>2</v>
      </c>
      <c r="B56" s="25">
        <v>243011</v>
      </c>
      <c r="C56" s="2" t="s">
        <v>35</v>
      </c>
      <c r="D56" s="2" t="s">
        <v>36</v>
      </c>
      <c r="E56" s="3">
        <v>1266760</v>
      </c>
      <c r="F56" s="3">
        <v>1011910</v>
      </c>
      <c r="G56" s="34" t="s">
        <v>263</v>
      </c>
      <c r="H56" s="34" t="s">
        <v>362</v>
      </c>
      <c r="I56" s="4">
        <v>1264888</v>
      </c>
      <c r="J56" s="28" t="s">
        <v>213</v>
      </c>
      <c r="K56" s="4"/>
      <c r="L56" s="4">
        <f>F56*0.25</f>
        <v>252977.5</v>
      </c>
      <c r="M56" s="4">
        <f t="shared" si="2"/>
        <v>1264887.5</v>
      </c>
      <c r="N56" s="5">
        <v>50</v>
      </c>
      <c r="O56" s="5">
        <v>87</v>
      </c>
      <c r="P56" s="2" t="s">
        <v>8</v>
      </c>
    </row>
    <row r="57" spans="1:16" ht="165" x14ac:dyDescent="0.25">
      <c r="A57" s="23">
        <v>2</v>
      </c>
      <c r="B57" s="26">
        <v>243020</v>
      </c>
      <c r="C57" s="11" t="s">
        <v>41</v>
      </c>
      <c r="D57" s="11" t="s">
        <v>42</v>
      </c>
      <c r="E57" s="12">
        <v>2989590</v>
      </c>
      <c r="F57" s="12">
        <v>2000000</v>
      </c>
      <c r="G57" s="35" t="s">
        <v>264</v>
      </c>
      <c r="H57" s="35" t="s">
        <v>363</v>
      </c>
      <c r="I57" s="4">
        <v>2000000</v>
      </c>
      <c r="J57" s="29"/>
      <c r="K57" s="10"/>
      <c r="L57" s="10"/>
      <c r="M57" s="10">
        <f t="shared" si="2"/>
        <v>2000000</v>
      </c>
      <c r="N57" s="13">
        <v>61</v>
      </c>
      <c r="O57" s="13">
        <v>87</v>
      </c>
      <c r="P57" s="11" t="s">
        <v>8</v>
      </c>
    </row>
    <row r="58" spans="1:16" ht="180" x14ac:dyDescent="0.25">
      <c r="A58" s="22">
        <v>2</v>
      </c>
      <c r="B58" s="25">
        <v>243023</v>
      </c>
      <c r="C58" s="2" t="s">
        <v>70</v>
      </c>
      <c r="D58" s="2" t="s">
        <v>71</v>
      </c>
      <c r="E58" s="3">
        <v>1550200</v>
      </c>
      <c r="F58" s="3">
        <v>1240160</v>
      </c>
      <c r="G58" s="34" t="s">
        <v>265</v>
      </c>
      <c r="H58" s="34" t="s">
        <v>364</v>
      </c>
      <c r="I58" s="4">
        <v>1395180</v>
      </c>
      <c r="J58" s="28" t="s">
        <v>212</v>
      </c>
      <c r="K58" s="4">
        <f>F58*0.125</f>
        <v>155020</v>
      </c>
      <c r="L58" s="4"/>
      <c r="M58" s="4">
        <f t="shared" si="2"/>
        <v>1395180</v>
      </c>
      <c r="N58" s="5">
        <v>47</v>
      </c>
      <c r="O58" s="5">
        <v>83</v>
      </c>
      <c r="P58" s="2" t="s">
        <v>8</v>
      </c>
    </row>
    <row r="59" spans="1:16" s="14" customFormat="1" ht="150" x14ac:dyDescent="0.25">
      <c r="A59" s="22">
        <v>3</v>
      </c>
      <c r="B59" s="25">
        <v>343001</v>
      </c>
      <c r="C59" s="2" t="s">
        <v>54</v>
      </c>
      <c r="D59" s="2" t="s">
        <v>55</v>
      </c>
      <c r="E59" s="3">
        <v>2500040</v>
      </c>
      <c r="F59" s="3">
        <v>2000000</v>
      </c>
      <c r="G59" s="35" t="s">
        <v>266</v>
      </c>
      <c r="H59" s="35" t="s">
        <v>365</v>
      </c>
      <c r="I59" s="4">
        <v>2000000</v>
      </c>
      <c r="J59" s="28"/>
      <c r="K59" s="4"/>
      <c r="L59" s="4"/>
      <c r="M59" s="4">
        <f t="shared" si="2"/>
        <v>2000000</v>
      </c>
      <c r="N59" s="5">
        <v>45.5</v>
      </c>
      <c r="O59" s="5">
        <v>86</v>
      </c>
      <c r="P59" s="2" t="s">
        <v>22</v>
      </c>
    </row>
    <row r="60" spans="1:16" s="14" customFormat="1" ht="120" x14ac:dyDescent="0.25">
      <c r="A60" s="22">
        <v>3</v>
      </c>
      <c r="B60" s="25">
        <v>343002</v>
      </c>
      <c r="C60" s="2" t="s">
        <v>18</v>
      </c>
      <c r="D60" s="2" t="s">
        <v>19</v>
      </c>
      <c r="E60" s="3">
        <v>525000</v>
      </c>
      <c r="F60" s="3">
        <v>417410</v>
      </c>
      <c r="G60" s="34" t="s">
        <v>267</v>
      </c>
      <c r="H60" s="34" t="s">
        <v>366</v>
      </c>
      <c r="I60" s="4">
        <v>417410</v>
      </c>
      <c r="J60" s="28"/>
      <c r="K60" s="4"/>
      <c r="L60" s="4"/>
      <c r="M60" s="4">
        <f t="shared" si="2"/>
        <v>417410</v>
      </c>
      <c r="N60" s="5">
        <v>38.5</v>
      </c>
      <c r="O60" s="5">
        <v>90</v>
      </c>
      <c r="P60" s="2" t="s">
        <v>8</v>
      </c>
    </row>
    <row r="61" spans="1:16" s="14" customFormat="1" ht="165" x14ac:dyDescent="0.25">
      <c r="A61" s="22">
        <v>3</v>
      </c>
      <c r="B61" s="25">
        <v>343004</v>
      </c>
      <c r="C61" s="2" t="s">
        <v>137</v>
      </c>
      <c r="D61" s="2" t="s">
        <v>49</v>
      </c>
      <c r="E61" s="3">
        <v>480000</v>
      </c>
      <c r="F61" s="3">
        <v>384000</v>
      </c>
      <c r="G61" s="35" t="s">
        <v>268</v>
      </c>
      <c r="H61" s="35" t="s">
        <v>367</v>
      </c>
      <c r="I61" s="4">
        <v>480000</v>
      </c>
      <c r="J61" s="28" t="s">
        <v>213</v>
      </c>
      <c r="K61" s="4"/>
      <c r="L61" s="4">
        <f>F61*0.25</f>
        <v>96000</v>
      </c>
      <c r="M61" s="4">
        <f t="shared" si="2"/>
        <v>480000</v>
      </c>
      <c r="N61" s="5">
        <v>74</v>
      </c>
      <c r="O61" s="5">
        <v>77</v>
      </c>
      <c r="P61" s="2" t="s">
        <v>8</v>
      </c>
    </row>
    <row r="62" spans="1:16" s="14" customFormat="1" ht="150" x14ac:dyDescent="0.25">
      <c r="A62" s="22">
        <v>3</v>
      </c>
      <c r="B62" s="25">
        <v>343005</v>
      </c>
      <c r="C62" s="2" t="s">
        <v>31</v>
      </c>
      <c r="D62" s="2" t="s">
        <v>32</v>
      </c>
      <c r="E62" s="3">
        <v>1942390</v>
      </c>
      <c r="F62" s="3">
        <v>1553910</v>
      </c>
      <c r="G62" s="34" t="s">
        <v>269</v>
      </c>
      <c r="H62" s="34" t="s">
        <v>368</v>
      </c>
      <c r="I62" s="4">
        <v>1748149</v>
      </c>
      <c r="J62" s="28" t="s">
        <v>212</v>
      </c>
      <c r="K62" s="4">
        <f>F62*0.125</f>
        <v>194238.75</v>
      </c>
      <c r="L62" s="4"/>
      <c r="M62" s="4">
        <f t="shared" si="2"/>
        <v>1748148.75</v>
      </c>
      <c r="N62" s="5">
        <v>40</v>
      </c>
      <c r="O62" s="5">
        <v>87</v>
      </c>
      <c r="P62" s="2" t="s">
        <v>8</v>
      </c>
    </row>
    <row r="63" spans="1:16" s="14" customFormat="1" ht="165" x14ac:dyDescent="0.25">
      <c r="A63" s="22">
        <v>3</v>
      </c>
      <c r="B63" s="25">
        <v>343009</v>
      </c>
      <c r="C63" s="2" t="s">
        <v>9</v>
      </c>
      <c r="D63" s="2" t="s">
        <v>10</v>
      </c>
      <c r="E63" s="3">
        <v>555810</v>
      </c>
      <c r="F63" s="3">
        <v>444640</v>
      </c>
      <c r="G63" s="35" t="s">
        <v>270</v>
      </c>
      <c r="H63" s="35" t="s">
        <v>369</v>
      </c>
      <c r="I63" s="4">
        <v>500220</v>
      </c>
      <c r="J63" s="28" t="s">
        <v>212</v>
      </c>
      <c r="K63" s="4">
        <f>F63*0.125</f>
        <v>55580</v>
      </c>
      <c r="L63" s="4"/>
      <c r="M63" s="4">
        <f t="shared" si="2"/>
        <v>500220</v>
      </c>
      <c r="N63" s="5">
        <v>47</v>
      </c>
      <c r="O63" s="5">
        <v>90</v>
      </c>
      <c r="P63" s="2" t="s">
        <v>8</v>
      </c>
    </row>
    <row r="64" spans="1:16" ht="165" x14ac:dyDescent="0.25">
      <c r="A64" s="22">
        <v>3</v>
      </c>
      <c r="B64" s="25">
        <v>343010</v>
      </c>
      <c r="C64" s="2" t="s">
        <v>182</v>
      </c>
      <c r="D64" s="2" t="s">
        <v>183</v>
      </c>
      <c r="E64" s="3">
        <v>161850</v>
      </c>
      <c r="F64" s="3">
        <v>129480</v>
      </c>
      <c r="G64" s="34" t="s">
        <v>271</v>
      </c>
      <c r="H64" s="34" t="s">
        <v>370</v>
      </c>
      <c r="I64" s="4">
        <v>145665</v>
      </c>
      <c r="J64" s="28" t="s">
        <v>212</v>
      </c>
      <c r="K64" s="4">
        <f>F64*0.125</f>
        <v>16185</v>
      </c>
      <c r="L64" s="4"/>
      <c r="M64" s="4">
        <f t="shared" si="2"/>
        <v>145665</v>
      </c>
      <c r="N64" s="5">
        <v>45.5</v>
      </c>
      <c r="O64" s="5">
        <v>74</v>
      </c>
      <c r="P64" s="2" t="s">
        <v>8</v>
      </c>
    </row>
    <row r="65" spans="1:16" ht="45" x14ac:dyDescent="0.25">
      <c r="A65" s="22">
        <v>3</v>
      </c>
      <c r="B65" s="25">
        <v>343014</v>
      </c>
      <c r="C65" s="2" t="s">
        <v>188</v>
      </c>
      <c r="D65" s="2" t="s">
        <v>189</v>
      </c>
      <c r="E65" s="3">
        <v>245950</v>
      </c>
      <c r="F65" s="3">
        <v>196760</v>
      </c>
      <c r="G65" s="35" t="s">
        <v>272</v>
      </c>
      <c r="H65" s="35" t="s">
        <v>371</v>
      </c>
      <c r="I65" s="4">
        <v>245950</v>
      </c>
      <c r="J65" s="28" t="s">
        <v>213</v>
      </c>
      <c r="K65" s="4"/>
      <c r="L65" s="4">
        <f>F65*0.25</f>
        <v>49190</v>
      </c>
      <c r="M65" s="4">
        <f t="shared" si="2"/>
        <v>245950</v>
      </c>
      <c r="N65" s="5">
        <v>71</v>
      </c>
      <c r="O65" s="5">
        <v>74</v>
      </c>
      <c r="P65" s="2" t="s">
        <v>8</v>
      </c>
    </row>
    <row r="66" spans="1:16" ht="165" x14ac:dyDescent="0.25">
      <c r="A66" s="23">
        <v>3</v>
      </c>
      <c r="B66" s="26">
        <v>343016</v>
      </c>
      <c r="C66" s="11" t="s">
        <v>25</v>
      </c>
      <c r="D66" s="11" t="s">
        <v>26</v>
      </c>
      <c r="E66" s="12">
        <v>6349580</v>
      </c>
      <c r="F66" s="12">
        <v>2000000</v>
      </c>
      <c r="G66" s="34" t="s">
        <v>273</v>
      </c>
      <c r="H66" s="34" t="s">
        <v>372</v>
      </c>
      <c r="I66" s="4">
        <v>2000000</v>
      </c>
      <c r="J66" s="29"/>
      <c r="K66" s="10"/>
      <c r="L66" s="10"/>
      <c r="M66" s="10">
        <f t="shared" si="2"/>
        <v>2000000</v>
      </c>
      <c r="N66" s="13">
        <v>59.5</v>
      </c>
      <c r="O66" s="13">
        <v>88</v>
      </c>
      <c r="P66" s="11" t="s">
        <v>8</v>
      </c>
    </row>
    <row r="67" spans="1:16" ht="165" x14ac:dyDescent="0.25">
      <c r="A67" s="22">
        <v>3</v>
      </c>
      <c r="B67" s="25">
        <v>343017</v>
      </c>
      <c r="C67" s="2" t="s">
        <v>68</v>
      </c>
      <c r="D67" s="2" t="s">
        <v>69</v>
      </c>
      <c r="E67" s="3">
        <v>550000</v>
      </c>
      <c r="F67" s="3">
        <v>440000</v>
      </c>
      <c r="G67" s="35" t="s">
        <v>274</v>
      </c>
      <c r="H67" s="35" t="s">
        <v>373</v>
      </c>
      <c r="I67" s="4">
        <v>440000</v>
      </c>
      <c r="J67" s="28"/>
      <c r="K67" s="4"/>
      <c r="L67" s="4"/>
      <c r="M67" s="4">
        <f t="shared" si="2"/>
        <v>440000</v>
      </c>
      <c r="N67" s="5">
        <v>38.5</v>
      </c>
      <c r="O67" s="5">
        <v>84</v>
      </c>
      <c r="P67" s="2" t="s">
        <v>8</v>
      </c>
    </row>
    <row r="68" spans="1:16" ht="60" x14ac:dyDescent="0.25">
      <c r="A68" s="22">
        <v>3</v>
      </c>
      <c r="B68" s="25">
        <v>343019</v>
      </c>
      <c r="C68" s="2" t="s">
        <v>48</v>
      </c>
      <c r="D68" s="2" t="s">
        <v>49</v>
      </c>
      <c r="E68" s="3">
        <v>1265000</v>
      </c>
      <c r="F68" s="3">
        <v>1011960</v>
      </c>
      <c r="G68" s="34" t="s">
        <v>275</v>
      </c>
      <c r="H68" s="34" t="s">
        <v>374</v>
      </c>
      <c r="I68" s="4">
        <v>1264950</v>
      </c>
      <c r="J68" s="28" t="s">
        <v>213</v>
      </c>
      <c r="K68" s="4"/>
      <c r="L68" s="4">
        <f>F68*0.25</f>
        <v>252990</v>
      </c>
      <c r="M68" s="4">
        <f t="shared" si="2"/>
        <v>1264950</v>
      </c>
      <c r="N68" s="5">
        <v>75.5</v>
      </c>
      <c r="O68" s="5">
        <v>86</v>
      </c>
      <c r="P68" s="2" t="s">
        <v>8</v>
      </c>
    </row>
    <row r="69" spans="1:16" ht="165" x14ac:dyDescent="0.25">
      <c r="A69" s="22">
        <v>3</v>
      </c>
      <c r="B69" s="25">
        <v>343022</v>
      </c>
      <c r="C69" s="2" t="s">
        <v>164</v>
      </c>
      <c r="D69" s="2" t="s">
        <v>165</v>
      </c>
      <c r="E69" s="3">
        <v>951300</v>
      </c>
      <c r="F69" s="3">
        <v>761000</v>
      </c>
      <c r="G69" s="35" t="s">
        <v>276</v>
      </c>
      <c r="H69" s="35" t="s">
        <v>375</v>
      </c>
      <c r="I69" s="4">
        <v>951250</v>
      </c>
      <c r="J69" s="28" t="s">
        <v>213</v>
      </c>
      <c r="K69" s="4"/>
      <c r="L69" s="4">
        <f>F69*0.25</f>
        <v>190250</v>
      </c>
      <c r="M69" s="4">
        <f t="shared" si="2"/>
        <v>951250</v>
      </c>
      <c r="N69" s="5">
        <v>64</v>
      </c>
      <c r="O69" s="5">
        <v>75</v>
      </c>
      <c r="P69" s="2" t="s">
        <v>132</v>
      </c>
    </row>
    <row r="70" spans="1:16" ht="165" x14ac:dyDescent="0.25">
      <c r="A70" s="22">
        <v>3</v>
      </c>
      <c r="B70" s="25">
        <v>343023</v>
      </c>
      <c r="C70" s="2" t="s">
        <v>147</v>
      </c>
      <c r="D70" s="2" t="s">
        <v>148</v>
      </c>
      <c r="E70" s="3">
        <v>816880</v>
      </c>
      <c r="F70" s="3">
        <v>653500</v>
      </c>
      <c r="G70" s="34" t="s">
        <v>277</v>
      </c>
      <c r="H70" s="34" t="s">
        <v>376</v>
      </c>
      <c r="I70" s="4">
        <v>735188</v>
      </c>
      <c r="J70" s="28" t="s">
        <v>212</v>
      </c>
      <c r="K70" s="4">
        <f>F70*0.125</f>
        <v>81687.5</v>
      </c>
      <c r="L70" s="4"/>
      <c r="M70" s="4">
        <f t="shared" si="2"/>
        <v>735187.5</v>
      </c>
      <c r="N70" s="5">
        <v>45.5</v>
      </c>
      <c r="O70" s="5">
        <v>76</v>
      </c>
      <c r="P70" s="2" t="s">
        <v>8</v>
      </c>
    </row>
    <row r="71" spans="1:16" ht="165" x14ac:dyDescent="0.25">
      <c r="A71" s="22">
        <v>3</v>
      </c>
      <c r="B71" s="25">
        <v>343025</v>
      </c>
      <c r="C71" s="2" t="s">
        <v>56</v>
      </c>
      <c r="D71" s="2" t="s">
        <v>57</v>
      </c>
      <c r="E71" s="3">
        <v>1671820</v>
      </c>
      <c r="F71" s="3">
        <v>1337450</v>
      </c>
      <c r="G71" s="35" t="s">
        <v>278</v>
      </c>
      <c r="H71" s="35" t="s">
        <v>377</v>
      </c>
      <c r="I71" s="4">
        <v>1337450</v>
      </c>
      <c r="J71" s="28"/>
      <c r="K71" s="4"/>
      <c r="L71" s="4"/>
      <c r="M71" s="4">
        <f t="shared" si="2"/>
        <v>1337450</v>
      </c>
      <c r="N71" s="5">
        <v>38.5</v>
      </c>
      <c r="O71" s="5">
        <v>86</v>
      </c>
      <c r="P71" s="2" t="s">
        <v>22</v>
      </c>
    </row>
    <row r="72" spans="1:16" ht="165" x14ac:dyDescent="0.25">
      <c r="A72" s="22">
        <v>4</v>
      </c>
      <c r="B72" s="25">
        <v>443001</v>
      </c>
      <c r="C72" s="2" t="s">
        <v>78</v>
      </c>
      <c r="D72" s="2" t="s">
        <v>79</v>
      </c>
      <c r="E72" s="3">
        <v>581430</v>
      </c>
      <c r="F72" s="3">
        <v>456140</v>
      </c>
      <c r="G72" s="34" t="s">
        <v>279</v>
      </c>
      <c r="H72" s="34" t="s">
        <v>378</v>
      </c>
      <c r="I72" s="4">
        <v>513158</v>
      </c>
      <c r="J72" s="28" t="s">
        <v>212</v>
      </c>
      <c r="K72" s="4">
        <f>F72*0.125</f>
        <v>57017.5</v>
      </c>
      <c r="L72" s="4"/>
      <c r="M72" s="4">
        <f t="shared" si="2"/>
        <v>513157.5</v>
      </c>
      <c r="N72" s="5">
        <v>45.5</v>
      </c>
      <c r="O72" s="5">
        <v>81</v>
      </c>
      <c r="P72" s="2" t="s">
        <v>8</v>
      </c>
    </row>
    <row r="73" spans="1:16" ht="135" x14ac:dyDescent="0.25">
      <c r="A73" s="23">
        <v>4</v>
      </c>
      <c r="B73" s="26">
        <v>443003</v>
      </c>
      <c r="C73" s="11" t="s">
        <v>80</v>
      </c>
      <c r="D73" s="11" t="s">
        <v>81</v>
      </c>
      <c r="E73" s="12">
        <v>2477200</v>
      </c>
      <c r="F73" s="12">
        <v>1921770</v>
      </c>
      <c r="G73" s="35" t="s">
        <v>280</v>
      </c>
      <c r="H73" s="35" t="s">
        <v>379</v>
      </c>
      <c r="I73" s="4">
        <v>2000000</v>
      </c>
      <c r="J73" s="28" t="s">
        <v>213</v>
      </c>
      <c r="K73" s="10"/>
      <c r="L73" s="10">
        <v>78230</v>
      </c>
      <c r="M73" s="10">
        <f t="shared" si="2"/>
        <v>2000000</v>
      </c>
      <c r="N73" s="13">
        <v>52.5</v>
      </c>
      <c r="O73" s="13">
        <v>81</v>
      </c>
      <c r="P73" s="11" t="s">
        <v>8</v>
      </c>
    </row>
    <row r="74" spans="1:16" ht="180" x14ac:dyDescent="0.25">
      <c r="A74" s="22">
        <v>4</v>
      </c>
      <c r="B74" s="25">
        <v>443005</v>
      </c>
      <c r="C74" s="2" t="s">
        <v>58</v>
      </c>
      <c r="D74" s="2" t="s">
        <v>59</v>
      </c>
      <c r="E74" s="3">
        <v>1136940</v>
      </c>
      <c r="F74" s="3">
        <v>903550</v>
      </c>
      <c r="G74" s="34" t="s">
        <v>281</v>
      </c>
      <c r="H74" s="34" t="s">
        <v>380</v>
      </c>
      <c r="I74" s="4">
        <v>1129438</v>
      </c>
      <c r="J74" s="28" t="s">
        <v>213</v>
      </c>
      <c r="K74" s="4"/>
      <c r="L74" s="4">
        <f>F74*0.25</f>
        <v>225887.5</v>
      </c>
      <c r="M74" s="4">
        <f t="shared" si="2"/>
        <v>1129437.5</v>
      </c>
      <c r="N74" s="5">
        <v>85</v>
      </c>
      <c r="O74" s="5">
        <v>85</v>
      </c>
      <c r="P74" s="2" t="s">
        <v>8</v>
      </c>
    </row>
    <row r="75" spans="1:16" ht="150" x14ac:dyDescent="0.25">
      <c r="A75" s="22">
        <v>4</v>
      </c>
      <c r="B75" s="25">
        <v>443007</v>
      </c>
      <c r="C75" s="2" t="s">
        <v>153</v>
      </c>
      <c r="D75" s="2" t="s">
        <v>154</v>
      </c>
      <c r="E75" s="3">
        <v>600000</v>
      </c>
      <c r="F75" s="3">
        <v>480000</v>
      </c>
      <c r="G75" s="35" t="s">
        <v>282</v>
      </c>
      <c r="H75" s="35" t="s">
        <v>381</v>
      </c>
      <c r="I75" s="4">
        <v>600000</v>
      </c>
      <c r="J75" s="28" t="s">
        <v>213</v>
      </c>
      <c r="K75" s="4"/>
      <c r="L75" s="4">
        <f>F75*0.25</f>
        <v>120000</v>
      </c>
      <c r="M75" s="4">
        <f t="shared" si="2"/>
        <v>600000</v>
      </c>
      <c r="N75" s="5">
        <v>54</v>
      </c>
      <c r="O75" s="5">
        <v>76</v>
      </c>
      <c r="P75" s="2" t="s">
        <v>8</v>
      </c>
    </row>
    <row r="76" spans="1:16" ht="120" x14ac:dyDescent="0.25">
      <c r="A76" s="22">
        <v>4</v>
      </c>
      <c r="B76" s="25">
        <v>443008</v>
      </c>
      <c r="C76" s="2" t="s">
        <v>133</v>
      </c>
      <c r="D76" s="2" t="s">
        <v>134</v>
      </c>
      <c r="E76" s="3">
        <v>143510</v>
      </c>
      <c r="F76" s="3">
        <v>114800</v>
      </c>
      <c r="G76" s="34" t="s">
        <v>283</v>
      </c>
      <c r="H76" s="34" t="s">
        <v>382</v>
      </c>
      <c r="I76" s="4">
        <v>129150</v>
      </c>
      <c r="J76" s="28" t="s">
        <v>212</v>
      </c>
      <c r="K76" s="4">
        <f>F76*0.125</f>
        <v>14350</v>
      </c>
      <c r="L76" s="4"/>
      <c r="M76" s="4">
        <f t="shared" ref="M76:M106" si="3">SUM(F76,K76,L76)</f>
        <v>129150</v>
      </c>
      <c r="N76" s="5">
        <v>45.5</v>
      </c>
      <c r="O76" s="5">
        <v>77</v>
      </c>
      <c r="P76" s="2" t="s">
        <v>8</v>
      </c>
    </row>
    <row r="77" spans="1:16" ht="150" x14ac:dyDescent="0.25">
      <c r="A77" s="22">
        <v>4</v>
      </c>
      <c r="B77" s="25">
        <v>443010</v>
      </c>
      <c r="C77" s="2" t="s">
        <v>163</v>
      </c>
      <c r="D77" s="2" t="s">
        <v>134</v>
      </c>
      <c r="E77" s="3">
        <v>588070</v>
      </c>
      <c r="F77" s="3">
        <v>470450</v>
      </c>
      <c r="G77" s="35" t="s">
        <v>284</v>
      </c>
      <c r="H77" s="35" t="s">
        <v>383</v>
      </c>
      <c r="I77" s="4">
        <v>529256</v>
      </c>
      <c r="J77" s="28" t="s">
        <v>212</v>
      </c>
      <c r="K77" s="4">
        <f>F77*0.125</f>
        <v>58806.25</v>
      </c>
      <c r="L77" s="4"/>
      <c r="M77" s="4">
        <f t="shared" si="3"/>
        <v>529256.25</v>
      </c>
      <c r="N77" s="5">
        <v>47</v>
      </c>
      <c r="O77" s="5">
        <v>75</v>
      </c>
      <c r="P77" s="2" t="s">
        <v>8</v>
      </c>
    </row>
    <row r="78" spans="1:16" ht="180" x14ac:dyDescent="0.25">
      <c r="A78" s="22">
        <v>4</v>
      </c>
      <c r="B78" s="25">
        <v>443014</v>
      </c>
      <c r="C78" s="2" t="s">
        <v>90</v>
      </c>
      <c r="D78" s="2" t="s">
        <v>91</v>
      </c>
      <c r="E78" s="3">
        <v>750000</v>
      </c>
      <c r="F78" s="3">
        <v>600000</v>
      </c>
      <c r="G78" s="34" t="s">
        <v>285</v>
      </c>
      <c r="H78" s="34" t="s">
        <v>384</v>
      </c>
      <c r="I78" s="4">
        <v>750000</v>
      </c>
      <c r="J78" s="28" t="s">
        <v>213</v>
      </c>
      <c r="K78" s="4"/>
      <c r="L78" s="4">
        <f>F78*0.25</f>
        <v>150000</v>
      </c>
      <c r="M78" s="4">
        <f t="shared" si="3"/>
        <v>750000</v>
      </c>
      <c r="N78" s="5">
        <v>74</v>
      </c>
      <c r="O78" s="5">
        <v>80</v>
      </c>
      <c r="P78" s="2" t="s">
        <v>8</v>
      </c>
    </row>
    <row r="79" spans="1:16" ht="180" x14ac:dyDescent="0.25">
      <c r="A79" s="22">
        <v>5</v>
      </c>
      <c r="B79" s="25">
        <v>543008</v>
      </c>
      <c r="C79" s="2" t="s">
        <v>33</v>
      </c>
      <c r="D79" s="2" t="s">
        <v>34</v>
      </c>
      <c r="E79" s="3">
        <v>391740</v>
      </c>
      <c r="F79" s="3">
        <v>313390</v>
      </c>
      <c r="G79" s="35" t="s">
        <v>286</v>
      </c>
      <c r="H79" s="35" t="s">
        <v>385</v>
      </c>
      <c r="I79" s="4">
        <v>391738</v>
      </c>
      <c r="J79" s="28" t="s">
        <v>213</v>
      </c>
      <c r="K79" s="4"/>
      <c r="L79" s="4">
        <f>F79*0.25</f>
        <v>78347.5</v>
      </c>
      <c r="M79" s="4">
        <f t="shared" si="3"/>
        <v>391737.5</v>
      </c>
      <c r="N79" s="5">
        <v>55.5</v>
      </c>
      <c r="O79" s="5">
        <v>87</v>
      </c>
      <c r="P79" s="2" t="s">
        <v>8</v>
      </c>
    </row>
    <row r="80" spans="1:16" ht="165" x14ac:dyDescent="0.25">
      <c r="A80" s="22">
        <v>5</v>
      </c>
      <c r="B80" s="25">
        <v>543009</v>
      </c>
      <c r="C80" s="2" t="s">
        <v>186</v>
      </c>
      <c r="D80" s="2" t="s">
        <v>187</v>
      </c>
      <c r="E80" s="3">
        <v>1205000</v>
      </c>
      <c r="F80" s="3">
        <v>964000</v>
      </c>
      <c r="G80" s="34" t="s">
        <v>287</v>
      </c>
      <c r="H80" s="34" t="s">
        <v>386</v>
      </c>
      <c r="I80" s="4">
        <v>1205000</v>
      </c>
      <c r="J80" s="28" t="s">
        <v>213</v>
      </c>
      <c r="K80" s="4"/>
      <c r="L80" s="4">
        <f>F80*0.25</f>
        <v>241000</v>
      </c>
      <c r="M80" s="4">
        <f t="shared" si="3"/>
        <v>1205000</v>
      </c>
      <c r="N80" s="5">
        <v>83.5</v>
      </c>
      <c r="O80" s="5">
        <v>74</v>
      </c>
      <c r="P80" s="2" t="s">
        <v>8</v>
      </c>
    </row>
    <row r="81" spans="1:16" ht="165" x14ac:dyDescent="0.25">
      <c r="A81" s="22">
        <v>5</v>
      </c>
      <c r="B81" s="25">
        <v>543010</v>
      </c>
      <c r="C81" s="2" t="s">
        <v>50</v>
      </c>
      <c r="D81" s="2" t="s">
        <v>51</v>
      </c>
      <c r="E81" s="3">
        <v>1293670</v>
      </c>
      <c r="F81" s="3">
        <v>1034930</v>
      </c>
      <c r="G81" s="35" t="s">
        <v>288</v>
      </c>
      <c r="H81" s="35" t="s">
        <v>387</v>
      </c>
      <c r="I81" s="4">
        <v>1293663</v>
      </c>
      <c r="J81" s="28" t="s">
        <v>213</v>
      </c>
      <c r="K81" s="4"/>
      <c r="L81" s="4">
        <f>F81*0.25</f>
        <v>258732.5</v>
      </c>
      <c r="M81" s="4">
        <f t="shared" si="3"/>
        <v>1293662.5</v>
      </c>
      <c r="N81" s="5">
        <v>59.5</v>
      </c>
      <c r="O81" s="5">
        <v>86</v>
      </c>
      <c r="P81" s="2" t="s">
        <v>8</v>
      </c>
    </row>
    <row r="82" spans="1:16" ht="165" x14ac:dyDescent="0.25">
      <c r="A82" s="22">
        <v>5</v>
      </c>
      <c r="B82" s="25">
        <v>543014</v>
      </c>
      <c r="C82" s="2" t="s">
        <v>76</v>
      </c>
      <c r="D82" s="2" t="s">
        <v>77</v>
      </c>
      <c r="E82" s="3">
        <v>36000</v>
      </c>
      <c r="F82" s="3">
        <v>28800</v>
      </c>
      <c r="G82" s="34" t="s">
        <v>289</v>
      </c>
      <c r="H82" s="34" t="s">
        <v>388</v>
      </c>
      <c r="I82" s="4">
        <v>32400</v>
      </c>
      <c r="J82" s="28" t="s">
        <v>212</v>
      </c>
      <c r="K82" s="4">
        <f>F82*0.125</f>
        <v>3600</v>
      </c>
      <c r="L82" s="4"/>
      <c r="M82" s="4">
        <f t="shared" si="3"/>
        <v>32400</v>
      </c>
      <c r="N82" s="5">
        <v>48.5</v>
      </c>
      <c r="O82" s="5">
        <v>81</v>
      </c>
      <c r="P82" s="2" t="s">
        <v>8</v>
      </c>
    </row>
    <row r="83" spans="1:16" ht="165" x14ac:dyDescent="0.25">
      <c r="A83" s="22">
        <v>6</v>
      </c>
      <c r="B83" s="25">
        <v>643003</v>
      </c>
      <c r="C83" s="2" t="s">
        <v>126</v>
      </c>
      <c r="D83" s="2" t="s">
        <v>127</v>
      </c>
      <c r="E83" s="3">
        <v>1050440</v>
      </c>
      <c r="F83" s="3">
        <v>840350</v>
      </c>
      <c r="G83" s="35" t="s">
        <v>290</v>
      </c>
      <c r="H83" s="35" t="s">
        <v>389</v>
      </c>
      <c r="I83" s="4">
        <v>1050438</v>
      </c>
      <c r="J83" s="28" t="s">
        <v>213</v>
      </c>
      <c r="K83" s="4"/>
      <c r="L83" s="4">
        <f>F83*0.25</f>
        <v>210087.5</v>
      </c>
      <c r="M83" s="4">
        <f t="shared" si="3"/>
        <v>1050437.5</v>
      </c>
      <c r="N83" s="5">
        <v>62.5</v>
      </c>
      <c r="O83" s="5">
        <v>78</v>
      </c>
      <c r="P83" s="2" t="s">
        <v>8</v>
      </c>
    </row>
    <row r="84" spans="1:16" ht="165" x14ac:dyDescent="0.25">
      <c r="A84" s="22">
        <v>6</v>
      </c>
      <c r="B84" s="25">
        <v>643006</v>
      </c>
      <c r="C84" s="2" t="s">
        <v>15</v>
      </c>
      <c r="D84" s="2" t="s">
        <v>16</v>
      </c>
      <c r="E84" s="3">
        <v>1757800</v>
      </c>
      <c r="F84" s="3">
        <v>1379200</v>
      </c>
      <c r="G84" s="34" t="s">
        <v>291</v>
      </c>
      <c r="H84" s="34" t="s">
        <v>390</v>
      </c>
      <c r="I84" s="4">
        <v>1379200</v>
      </c>
      <c r="J84" s="28"/>
      <c r="K84" s="4"/>
      <c r="L84" s="4"/>
      <c r="M84" s="4">
        <f t="shared" si="3"/>
        <v>1379200</v>
      </c>
      <c r="N84" s="5">
        <v>45.5</v>
      </c>
      <c r="O84" s="5">
        <v>90</v>
      </c>
      <c r="P84" s="2" t="s">
        <v>17</v>
      </c>
    </row>
    <row r="85" spans="1:16" ht="150" x14ac:dyDescent="0.25">
      <c r="A85" s="22">
        <v>7</v>
      </c>
      <c r="B85" s="25">
        <v>743001</v>
      </c>
      <c r="C85" s="2" t="s">
        <v>155</v>
      </c>
      <c r="D85" s="2" t="s">
        <v>156</v>
      </c>
      <c r="E85" s="3">
        <v>774660</v>
      </c>
      <c r="F85" s="3">
        <v>619730</v>
      </c>
      <c r="G85" s="35" t="s">
        <v>292</v>
      </c>
      <c r="H85" s="35" t="s">
        <v>391</v>
      </c>
      <c r="I85" s="4">
        <v>774663</v>
      </c>
      <c r="J85" s="28" t="s">
        <v>213</v>
      </c>
      <c r="K85" s="4"/>
      <c r="L85" s="4">
        <f>F85*0.25</f>
        <v>154932.5</v>
      </c>
      <c r="M85" s="4">
        <f t="shared" si="3"/>
        <v>774662.5</v>
      </c>
      <c r="N85" s="5">
        <v>52.5</v>
      </c>
      <c r="O85" s="5">
        <v>76</v>
      </c>
      <c r="P85" s="2" t="s">
        <v>8</v>
      </c>
    </row>
    <row r="86" spans="1:16" ht="165" x14ac:dyDescent="0.25">
      <c r="A86" s="22">
        <v>7</v>
      </c>
      <c r="B86" s="25">
        <v>743003</v>
      </c>
      <c r="C86" s="2" t="s">
        <v>6</v>
      </c>
      <c r="D86" s="2" t="s">
        <v>7</v>
      </c>
      <c r="E86" s="3">
        <v>1357720</v>
      </c>
      <c r="F86" s="3">
        <v>1086170</v>
      </c>
      <c r="G86" s="34" t="s">
        <v>293</v>
      </c>
      <c r="H86" s="34" t="s">
        <v>392</v>
      </c>
      <c r="I86" s="4">
        <v>1221941</v>
      </c>
      <c r="J86" s="28" t="s">
        <v>212</v>
      </c>
      <c r="K86" s="4">
        <f>F86*0.125</f>
        <v>135771.25</v>
      </c>
      <c r="L86" s="4"/>
      <c r="M86" s="4">
        <f t="shared" si="3"/>
        <v>1221941.25</v>
      </c>
      <c r="N86" s="5">
        <v>45.5</v>
      </c>
      <c r="O86" s="5">
        <v>91</v>
      </c>
      <c r="P86" s="2" t="s">
        <v>8</v>
      </c>
    </row>
    <row r="87" spans="1:16" ht="75" x14ac:dyDescent="0.25">
      <c r="A87" s="22">
        <v>7</v>
      </c>
      <c r="B87" s="25">
        <v>743005</v>
      </c>
      <c r="C87" s="2" t="s">
        <v>159</v>
      </c>
      <c r="D87" s="2" t="s">
        <v>160</v>
      </c>
      <c r="E87" s="3">
        <v>454900</v>
      </c>
      <c r="F87" s="3">
        <v>363920</v>
      </c>
      <c r="G87" s="35" t="s">
        <v>294</v>
      </c>
      <c r="H87" s="35" t="s">
        <v>393</v>
      </c>
      <c r="I87" s="4">
        <v>363920</v>
      </c>
      <c r="J87" s="28"/>
      <c r="K87" s="4"/>
      <c r="L87" s="4"/>
      <c r="M87" s="4">
        <f t="shared" si="3"/>
        <v>363920</v>
      </c>
      <c r="N87" s="5">
        <v>35.5</v>
      </c>
      <c r="O87" s="5">
        <v>76</v>
      </c>
      <c r="P87" s="2" t="s">
        <v>8</v>
      </c>
    </row>
    <row r="88" spans="1:16" s="14" customFormat="1" ht="165" x14ac:dyDescent="0.25">
      <c r="A88" s="23">
        <v>7</v>
      </c>
      <c r="B88" s="26">
        <v>743006</v>
      </c>
      <c r="C88" s="11" t="s">
        <v>72</v>
      </c>
      <c r="D88" s="11" t="s">
        <v>73</v>
      </c>
      <c r="E88" s="12">
        <v>2648140</v>
      </c>
      <c r="F88" s="12">
        <v>2000000</v>
      </c>
      <c r="G88" s="34" t="s">
        <v>295</v>
      </c>
      <c r="H88" s="34" t="s">
        <v>394</v>
      </c>
      <c r="I88" s="4">
        <v>2000000</v>
      </c>
      <c r="J88" s="29"/>
      <c r="K88" s="10"/>
      <c r="L88" s="10"/>
      <c r="M88" s="10">
        <f t="shared" si="3"/>
        <v>2000000</v>
      </c>
      <c r="N88" s="13">
        <v>57</v>
      </c>
      <c r="O88" s="13">
        <v>83</v>
      </c>
      <c r="P88" s="11" t="s">
        <v>8</v>
      </c>
    </row>
    <row r="89" spans="1:16" s="14" customFormat="1" ht="135" x14ac:dyDescent="0.25">
      <c r="A89" s="22">
        <v>7</v>
      </c>
      <c r="B89" s="25">
        <v>743016</v>
      </c>
      <c r="C89" s="2" t="s">
        <v>138</v>
      </c>
      <c r="D89" s="2" t="s">
        <v>139</v>
      </c>
      <c r="E89" s="3">
        <v>1270380</v>
      </c>
      <c r="F89" s="3">
        <v>1016290</v>
      </c>
      <c r="G89" s="35" t="s">
        <v>296</v>
      </c>
      <c r="H89" s="35" t="s">
        <v>395</v>
      </c>
      <c r="I89" s="4">
        <v>1270363</v>
      </c>
      <c r="J89" s="28" t="s">
        <v>213</v>
      </c>
      <c r="K89" s="4"/>
      <c r="L89" s="4">
        <f>F89*0.25</f>
        <v>254072.5</v>
      </c>
      <c r="M89" s="4">
        <f t="shared" si="3"/>
        <v>1270362.5</v>
      </c>
      <c r="N89" s="5">
        <v>64</v>
      </c>
      <c r="O89" s="5">
        <v>77</v>
      </c>
      <c r="P89" s="2" t="s">
        <v>8</v>
      </c>
    </row>
    <row r="90" spans="1:16" s="14" customFormat="1" ht="120" x14ac:dyDescent="0.25">
      <c r="A90" s="22">
        <v>7</v>
      </c>
      <c r="B90" s="25">
        <v>743017</v>
      </c>
      <c r="C90" s="2" t="s">
        <v>101</v>
      </c>
      <c r="D90" s="2" t="s">
        <v>102</v>
      </c>
      <c r="E90" s="3">
        <v>1235700</v>
      </c>
      <c r="F90" s="3">
        <v>988560</v>
      </c>
      <c r="G90" s="34" t="s">
        <v>297</v>
      </c>
      <c r="H90" s="34" t="s">
        <v>396</v>
      </c>
      <c r="I90" s="4">
        <v>1112130</v>
      </c>
      <c r="J90" s="28" t="s">
        <v>212</v>
      </c>
      <c r="K90" s="4">
        <f>F90*0.125</f>
        <v>123570</v>
      </c>
      <c r="L90" s="4"/>
      <c r="M90" s="4">
        <f t="shared" si="3"/>
        <v>1112130</v>
      </c>
      <c r="N90" s="5">
        <v>45.5</v>
      </c>
      <c r="O90" s="5">
        <v>79</v>
      </c>
      <c r="P90" s="2" t="s">
        <v>8</v>
      </c>
    </row>
    <row r="91" spans="1:16" s="14" customFormat="1" ht="180" x14ac:dyDescent="0.25">
      <c r="A91" s="22">
        <v>7</v>
      </c>
      <c r="B91" s="25">
        <v>743018</v>
      </c>
      <c r="C91" s="2" t="s">
        <v>149</v>
      </c>
      <c r="D91" s="2" t="s">
        <v>150</v>
      </c>
      <c r="E91" s="3">
        <v>212120</v>
      </c>
      <c r="F91" s="3">
        <v>169690</v>
      </c>
      <c r="G91" s="35" t="s">
        <v>298</v>
      </c>
      <c r="H91" s="35" t="s">
        <v>397</v>
      </c>
      <c r="I91" s="4">
        <v>190901</v>
      </c>
      <c r="J91" s="28" t="s">
        <v>212</v>
      </c>
      <c r="K91" s="4">
        <f>F91*0.125</f>
        <v>21211.25</v>
      </c>
      <c r="L91" s="4"/>
      <c r="M91" s="4">
        <f t="shared" si="3"/>
        <v>190901.25</v>
      </c>
      <c r="N91" s="5">
        <v>45.5</v>
      </c>
      <c r="O91" s="5">
        <v>76</v>
      </c>
      <c r="P91" s="2" t="s">
        <v>8</v>
      </c>
    </row>
    <row r="92" spans="1:16" ht="165" x14ac:dyDescent="0.25">
      <c r="A92" s="22">
        <v>7</v>
      </c>
      <c r="B92" s="25">
        <v>743022</v>
      </c>
      <c r="C92" s="2" t="s">
        <v>13</v>
      </c>
      <c r="D92" s="2" t="s">
        <v>14</v>
      </c>
      <c r="E92" s="3">
        <v>212340</v>
      </c>
      <c r="F92" s="3">
        <v>169870</v>
      </c>
      <c r="G92" s="34" t="s">
        <v>299</v>
      </c>
      <c r="H92" s="34" t="s">
        <v>398</v>
      </c>
      <c r="I92" s="4">
        <v>191104</v>
      </c>
      <c r="J92" s="28" t="s">
        <v>212</v>
      </c>
      <c r="K92" s="4">
        <f>F92*0.125</f>
        <v>21233.75</v>
      </c>
      <c r="L92" s="4"/>
      <c r="M92" s="4">
        <f t="shared" si="3"/>
        <v>191103.75</v>
      </c>
      <c r="N92" s="5">
        <v>40</v>
      </c>
      <c r="O92" s="5">
        <v>90</v>
      </c>
      <c r="P92" s="2" t="s">
        <v>8</v>
      </c>
    </row>
    <row r="93" spans="1:16" ht="165" x14ac:dyDescent="0.25">
      <c r="A93" s="23">
        <v>7</v>
      </c>
      <c r="B93" s="26">
        <v>743026</v>
      </c>
      <c r="C93" s="11" t="s">
        <v>82</v>
      </c>
      <c r="D93" s="11" t="s">
        <v>83</v>
      </c>
      <c r="E93" s="12">
        <v>3245110</v>
      </c>
      <c r="F93" s="12">
        <v>2000000</v>
      </c>
      <c r="G93" s="35" t="s">
        <v>300</v>
      </c>
      <c r="H93" s="35" t="s">
        <v>399</v>
      </c>
      <c r="I93" s="4">
        <v>2000000</v>
      </c>
      <c r="J93" s="29"/>
      <c r="K93" s="10"/>
      <c r="L93" s="10"/>
      <c r="M93" s="10">
        <f t="shared" si="3"/>
        <v>2000000</v>
      </c>
      <c r="N93" s="13">
        <v>74</v>
      </c>
      <c r="O93" s="13">
        <v>81</v>
      </c>
      <c r="P93" s="11" t="s">
        <v>8</v>
      </c>
    </row>
    <row r="94" spans="1:16" ht="165" x14ac:dyDescent="0.25">
      <c r="A94" s="22">
        <v>8</v>
      </c>
      <c r="B94" s="25">
        <v>843003</v>
      </c>
      <c r="C94" s="2" t="s">
        <v>176</v>
      </c>
      <c r="D94" s="2" t="s">
        <v>177</v>
      </c>
      <c r="E94" s="3">
        <v>517260</v>
      </c>
      <c r="F94" s="3">
        <v>413810</v>
      </c>
      <c r="G94" s="34" t="s">
        <v>301</v>
      </c>
      <c r="H94" s="34" t="s">
        <v>400</v>
      </c>
      <c r="I94" s="4">
        <v>465536</v>
      </c>
      <c r="J94" s="28" t="s">
        <v>212</v>
      </c>
      <c r="K94" s="4">
        <f>F94*0.125</f>
        <v>51726.25</v>
      </c>
      <c r="L94" s="4" t="s">
        <v>121</v>
      </c>
      <c r="M94" s="4">
        <f t="shared" si="3"/>
        <v>465536.25</v>
      </c>
      <c r="N94" s="5">
        <v>45.5</v>
      </c>
      <c r="O94" s="5">
        <v>74</v>
      </c>
      <c r="P94" s="2" t="s">
        <v>132</v>
      </c>
    </row>
    <row r="95" spans="1:16" ht="165" x14ac:dyDescent="0.25">
      <c r="A95" s="22">
        <v>8</v>
      </c>
      <c r="B95" s="25">
        <v>843007</v>
      </c>
      <c r="C95" s="2" t="s">
        <v>23</v>
      </c>
      <c r="D95" s="2" t="s">
        <v>24</v>
      </c>
      <c r="E95" s="3">
        <v>233300</v>
      </c>
      <c r="F95" s="3">
        <v>186600</v>
      </c>
      <c r="G95" s="35" t="s">
        <v>302</v>
      </c>
      <c r="H95" s="35" t="s">
        <v>401</v>
      </c>
      <c r="I95" s="4">
        <v>209925</v>
      </c>
      <c r="J95" s="28" t="s">
        <v>212</v>
      </c>
      <c r="K95" s="4">
        <f>F95*0.125</f>
        <v>23325</v>
      </c>
      <c r="L95" s="4"/>
      <c r="M95" s="4">
        <f t="shared" si="3"/>
        <v>209925</v>
      </c>
      <c r="N95" s="5">
        <v>40</v>
      </c>
      <c r="O95" s="5">
        <v>88</v>
      </c>
      <c r="P95" s="2" t="s">
        <v>8</v>
      </c>
    </row>
    <row r="96" spans="1:16" ht="165" x14ac:dyDescent="0.25">
      <c r="A96" s="22">
        <v>8</v>
      </c>
      <c r="B96" s="25">
        <v>843010</v>
      </c>
      <c r="C96" s="2" t="s">
        <v>107</v>
      </c>
      <c r="D96" s="2" t="s">
        <v>108</v>
      </c>
      <c r="E96" s="3">
        <v>540800</v>
      </c>
      <c r="F96" s="3">
        <v>432640</v>
      </c>
      <c r="G96" s="34" t="s">
        <v>303</v>
      </c>
      <c r="H96" s="34" t="s">
        <v>402</v>
      </c>
      <c r="I96" s="4">
        <v>486720</v>
      </c>
      <c r="J96" s="28" t="s">
        <v>212</v>
      </c>
      <c r="K96" s="4">
        <f>F96*0.125</f>
        <v>54080</v>
      </c>
      <c r="L96" s="4"/>
      <c r="M96" s="4">
        <f t="shared" si="3"/>
        <v>486720</v>
      </c>
      <c r="N96" s="5">
        <v>40</v>
      </c>
      <c r="O96" s="5">
        <v>79</v>
      </c>
      <c r="P96" s="2" t="s">
        <v>8</v>
      </c>
    </row>
    <row r="97" spans="1:16" ht="135" x14ac:dyDescent="0.25">
      <c r="A97" s="22">
        <v>8</v>
      </c>
      <c r="B97" s="25">
        <v>843013</v>
      </c>
      <c r="C97" s="2" t="s">
        <v>29</v>
      </c>
      <c r="D97" s="2" t="s">
        <v>30</v>
      </c>
      <c r="E97" s="3">
        <v>915000</v>
      </c>
      <c r="F97" s="3">
        <v>732000</v>
      </c>
      <c r="G97" s="35" t="s">
        <v>304</v>
      </c>
      <c r="H97" s="35" t="s">
        <v>403</v>
      </c>
      <c r="I97" s="4">
        <v>823500</v>
      </c>
      <c r="J97" s="28" t="s">
        <v>212</v>
      </c>
      <c r="K97" s="4">
        <f>F97*0.125</f>
        <v>91500</v>
      </c>
      <c r="L97" s="4"/>
      <c r="M97" s="4">
        <f t="shared" si="3"/>
        <v>823500</v>
      </c>
      <c r="N97" s="5">
        <v>47</v>
      </c>
      <c r="O97" s="5">
        <v>87</v>
      </c>
      <c r="P97" s="2" t="s">
        <v>8</v>
      </c>
    </row>
    <row r="98" spans="1:16" ht="165" x14ac:dyDescent="0.25">
      <c r="A98" s="22">
        <v>8</v>
      </c>
      <c r="B98" s="25">
        <v>843015</v>
      </c>
      <c r="C98" s="2" t="s">
        <v>190</v>
      </c>
      <c r="D98" s="2" t="s">
        <v>191</v>
      </c>
      <c r="E98" s="3">
        <v>1300000</v>
      </c>
      <c r="F98" s="3">
        <v>1040000</v>
      </c>
      <c r="G98" s="34" t="s">
        <v>305</v>
      </c>
      <c r="H98" s="34" t="s">
        <v>404</v>
      </c>
      <c r="I98" s="4">
        <v>1300000</v>
      </c>
      <c r="J98" s="28" t="s">
        <v>213</v>
      </c>
      <c r="K98" s="4"/>
      <c r="L98" s="4">
        <f>F98*0.25</f>
        <v>260000</v>
      </c>
      <c r="M98" s="4">
        <f t="shared" si="3"/>
        <v>1300000</v>
      </c>
      <c r="N98" s="5">
        <v>64</v>
      </c>
      <c r="O98" s="5">
        <v>74</v>
      </c>
      <c r="P98" s="2" t="s">
        <v>8</v>
      </c>
    </row>
    <row r="99" spans="1:16" ht="165" x14ac:dyDescent="0.25">
      <c r="A99" s="22">
        <v>8</v>
      </c>
      <c r="B99" s="25">
        <v>843018</v>
      </c>
      <c r="C99" s="2" t="s">
        <v>130</v>
      </c>
      <c r="D99" s="2" t="s">
        <v>131</v>
      </c>
      <c r="E99" s="3">
        <v>1090000</v>
      </c>
      <c r="F99" s="3">
        <v>872000</v>
      </c>
      <c r="G99" s="35" t="s">
        <v>306</v>
      </c>
      <c r="H99" s="35" t="s">
        <v>405</v>
      </c>
      <c r="I99" s="4">
        <v>981000</v>
      </c>
      <c r="J99" s="28" t="s">
        <v>212</v>
      </c>
      <c r="K99" s="4">
        <f>F99*0.125</f>
        <v>109000</v>
      </c>
      <c r="L99" s="4"/>
      <c r="M99" s="4">
        <f t="shared" si="3"/>
        <v>981000</v>
      </c>
      <c r="N99" s="5">
        <v>47</v>
      </c>
      <c r="O99" s="5">
        <v>77</v>
      </c>
      <c r="P99" s="2" t="s">
        <v>132</v>
      </c>
    </row>
    <row r="100" spans="1:16" ht="180" x14ac:dyDescent="0.25">
      <c r="A100" s="22">
        <v>9</v>
      </c>
      <c r="B100" s="25">
        <v>943002</v>
      </c>
      <c r="C100" s="2" t="s">
        <v>20</v>
      </c>
      <c r="D100" s="2" t="s">
        <v>21</v>
      </c>
      <c r="E100" s="3">
        <v>929150</v>
      </c>
      <c r="F100" s="3">
        <v>685420</v>
      </c>
      <c r="G100" s="34" t="s">
        <v>307</v>
      </c>
      <c r="H100" s="34" t="s">
        <v>406</v>
      </c>
      <c r="I100" s="4">
        <v>685420</v>
      </c>
      <c r="J100" s="28"/>
      <c r="K100" s="4"/>
      <c r="L100" s="4"/>
      <c r="M100" s="4">
        <f t="shared" si="3"/>
        <v>685420</v>
      </c>
      <c r="N100" s="5">
        <v>62.5</v>
      </c>
      <c r="O100" s="5">
        <v>89</v>
      </c>
      <c r="P100" s="2" t="s">
        <v>22</v>
      </c>
    </row>
    <row r="101" spans="1:16" s="14" customFormat="1" ht="165" x14ac:dyDescent="0.25">
      <c r="A101" s="22">
        <v>9</v>
      </c>
      <c r="B101" s="25">
        <v>943005</v>
      </c>
      <c r="C101" s="2" t="s">
        <v>124</v>
      </c>
      <c r="D101" s="2" t="s">
        <v>125</v>
      </c>
      <c r="E101" s="3">
        <v>1020000</v>
      </c>
      <c r="F101" s="3">
        <v>816000</v>
      </c>
      <c r="G101" s="35" t="s">
        <v>308</v>
      </c>
      <c r="H101" s="35" t="s">
        <v>407</v>
      </c>
      <c r="I101" s="4">
        <v>1020000</v>
      </c>
      <c r="J101" s="28" t="s">
        <v>213</v>
      </c>
      <c r="K101" s="4"/>
      <c r="L101" s="4">
        <f>F101*0.25</f>
        <v>204000</v>
      </c>
      <c r="M101" s="4">
        <f t="shared" si="3"/>
        <v>1020000</v>
      </c>
      <c r="N101" s="5">
        <v>64</v>
      </c>
      <c r="O101" s="5">
        <v>78</v>
      </c>
      <c r="P101" s="2" t="s">
        <v>8</v>
      </c>
    </row>
    <row r="102" spans="1:16" s="14" customFormat="1" ht="150" x14ac:dyDescent="0.25">
      <c r="A102" s="22">
        <v>9</v>
      </c>
      <c r="B102" s="25">
        <v>943008</v>
      </c>
      <c r="C102" s="2" t="s">
        <v>52</v>
      </c>
      <c r="D102" s="2" t="s">
        <v>53</v>
      </c>
      <c r="E102" s="3">
        <v>2040000</v>
      </c>
      <c r="F102" s="3">
        <v>1600000</v>
      </c>
      <c r="G102" s="34" t="s">
        <v>309</v>
      </c>
      <c r="H102" s="34" t="s">
        <v>408</v>
      </c>
      <c r="I102" s="4">
        <v>2000000</v>
      </c>
      <c r="J102" s="28" t="s">
        <v>213</v>
      </c>
      <c r="K102" s="4"/>
      <c r="L102" s="4">
        <f>F102*0.25</f>
        <v>400000</v>
      </c>
      <c r="M102" s="4">
        <f t="shared" si="3"/>
        <v>2000000</v>
      </c>
      <c r="N102" s="5">
        <v>50</v>
      </c>
      <c r="O102" s="5">
        <v>86</v>
      </c>
      <c r="P102" s="2" t="s">
        <v>8</v>
      </c>
    </row>
    <row r="103" spans="1:16" s="14" customFormat="1" ht="165" x14ac:dyDescent="0.25">
      <c r="A103" s="22">
        <v>9</v>
      </c>
      <c r="B103" s="25">
        <v>943009</v>
      </c>
      <c r="C103" s="2" t="s">
        <v>37</v>
      </c>
      <c r="D103" s="2" t="s">
        <v>38</v>
      </c>
      <c r="E103" s="3">
        <v>2000000</v>
      </c>
      <c r="F103" s="3">
        <v>1600000</v>
      </c>
      <c r="G103" s="35" t="s">
        <v>310</v>
      </c>
      <c r="H103" s="35" t="s">
        <v>409</v>
      </c>
      <c r="I103" s="4">
        <v>2000000</v>
      </c>
      <c r="J103" s="28" t="s">
        <v>213</v>
      </c>
      <c r="K103" s="4"/>
      <c r="L103" s="4">
        <f>F103*0.25</f>
        <v>400000</v>
      </c>
      <c r="M103" s="4">
        <f t="shared" si="3"/>
        <v>2000000</v>
      </c>
      <c r="N103" s="5">
        <v>50</v>
      </c>
      <c r="O103" s="5">
        <v>87</v>
      </c>
      <c r="P103" s="2" t="s">
        <v>8</v>
      </c>
    </row>
    <row r="104" spans="1:16" s="14" customFormat="1" ht="165" x14ac:dyDescent="0.25">
      <c r="A104" s="23">
        <v>9</v>
      </c>
      <c r="B104" s="26">
        <v>943010</v>
      </c>
      <c r="C104" s="11" t="s">
        <v>109</v>
      </c>
      <c r="D104" s="11" t="s">
        <v>110</v>
      </c>
      <c r="E104" s="12">
        <v>2106390</v>
      </c>
      <c r="F104" s="12">
        <v>1685110</v>
      </c>
      <c r="G104" s="34" t="s">
        <v>311</v>
      </c>
      <c r="H104" s="34" t="s">
        <v>410</v>
      </c>
      <c r="I104" s="4">
        <v>2000000</v>
      </c>
      <c r="J104" s="28" t="s">
        <v>213</v>
      </c>
      <c r="K104" s="10"/>
      <c r="L104" s="10">
        <v>314890</v>
      </c>
      <c r="M104" s="10">
        <f t="shared" si="3"/>
        <v>2000000</v>
      </c>
      <c r="N104" s="13">
        <v>62.5</v>
      </c>
      <c r="O104" s="13">
        <v>79</v>
      </c>
      <c r="P104" s="11" t="s">
        <v>8</v>
      </c>
    </row>
    <row r="105" spans="1:16" s="14" customFormat="1" ht="165" x14ac:dyDescent="0.25">
      <c r="A105" s="22">
        <v>9</v>
      </c>
      <c r="B105" s="25">
        <v>943011</v>
      </c>
      <c r="C105" s="2" t="s">
        <v>140</v>
      </c>
      <c r="D105" s="2" t="s">
        <v>141</v>
      </c>
      <c r="E105" s="3">
        <v>1793780</v>
      </c>
      <c r="F105" s="3">
        <v>1288490</v>
      </c>
      <c r="G105" s="35" t="s">
        <v>312</v>
      </c>
      <c r="H105" s="35" t="s">
        <v>411</v>
      </c>
      <c r="I105" s="4">
        <v>1610613</v>
      </c>
      <c r="J105" s="28" t="s">
        <v>213</v>
      </c>
      <c r="K105" s="4"/>
      <c r="L105" s="4">
        <f>F105*0.25</f>
        <v>322122.5</v>
      </c>
      <c r="M105" s="4">
        <f t="shared" si="3"/>
        <v>1610612.5</v>
      </c>
      <c r="N105" s="5">
        <v>64</v>
      </c>
      <c r="O105" s="5">
        <v>77</v>
      </c>
      <c r="P105" s="2" t="s">
        <v>8</v>
      </c>
    </row>
    <row r="106" spans="1:16" s="14" customFormat="1" ht="165" x14ac:dyDescent="0.25">
      <c r="A106" s="36">
        <v>9</v>
      </c>
      <c r="B106" s="37">
        <v>943012</v>
      </c>
      <c r="C106" s="38" t="s">
        <v>39</v>
      </c>
      <c r="D106" s="38" t="s">
        <v>40</v>
      </c>
      <c r="E106" s="39">
        <v>2057730</v>
      </c>
      <c r="F106" s="39">
        <v>1580180</v>
      </c>
      <c r="G106" s="40" t="s">
        <v>313</v>
      </c>
      <c r="H106" s="40" t="s">
        <v>412</v>
      </c>
      <c r="I106" s="41">
        <v>1580180</v>
      </c>
      <c r="J106" s="42"/>
      <c r="K106" s="41"/>
      <c r="L106" s="41"/>
      <c r="M106" s="41">
        <f t="shared" si="3"/>
        <v>1580180</v>
      </c>
      <c r="N106" s="43">
        <v>64</v>
      </c>
      <c r="O106" s="43">
        <v>87</v>
      </c>
      <c r="P106" s="38" t="s">
        <v>22</v>
      </c>
    </row>
    <row r="107" spans="1:16" ht="165" x14ac:dyDescent="0.25">
      <c r="A107" s="22">
        <v>1</v>
      </c>
      <c r="B107" s="5">
        <v>143076</v>
      </c>
      <c r="C107" s="2" t="s">
        <v>415</v>
      </c>
      <c r="D107" s="2" t="s">
        <v>416</v>
      </c>
      <c r="E107" s="10"/>
      <c r="F107" s="10"/>
      <c r="G107" s="49" t="s">
        <v>417</v>
      </c>
      <c r="H107" s="49" t="s">
        <v>418</v>
      </c>
      <c r="I107" s="10">
        <v>2000000</v>
      </c>
      <c r="J107" s="45"/>
      <c r="K107" s="46"/>
      <c r="L107" s="46"/>
      <c r="M107" s="47"/>
      <c r="N107" s="22">
        <v>51.5</v>
      </c>
      <c r="O107" s="22">
        <v>82</v>
      </c>
      <c r="P107" s="48" t="s">
        <v>8</v>
      </c>
    </row>
    <row r="108" spans="1:16" ht="180" x14ac:dyDescent="0.25">
      <c r="A108" s="22">
        <v>5</v>
      </c>
      <c r="B108" s="5">
        <v>543004</v>
      </c>
      <c r="C108" s="2" t="s">
        <v>419</v>
      </c>
      <c r="D108" s="2" t="s">
        <v>420</v>
      </c>
      <c r="E108" s="10"/>
      <c r="F108" s="10"/>
      <c r="G108" s="44" t="s">
        <v>423</v>
      </c>
      <c r="H108" s="44" t="s">
        <v>424</v>
      </c>
      <c r="I108" s="4">
        <v>852625</v>
      </c>
      <c r="J108" s="28" t="s">
        <v>213</v>
      </c>
      <c r="K108" s="55"/>
      <c r="L108" s="55"/>
      <c r="M108" s="50"/>
      <c r="N108" s="5">
        <v>75.5</v>
      </c>
      <c r="O108" s="5">
        <v>88</v>
      </c>
      <c r="P108" s="2" t="s">
        <v>8</v>
      </c>
    </row>
    <row r="109" spans="1:16" ht="165" x14ac:dyDescent="0.25">
      <c r="A109" s="22">
        <v>5</v>
      </c>
      <c r="B109" s="5">
        <v>543006</v>
      </c>
      <c r="C109" s="2" t="s">
        <v>421</v>
      </c>
      <c r="D109" s="2" t="s">
        <v>422</v>
      </c>
      <c r="E109" s="10"/>
      <c r="F109" s="10"/>
      <c r="G109" s="49" t="s">
        <v>425</v>
      </c>
      <c r="H109" s="49" t="s">
        <v>426</v>
      </c>
      <c r="I109" s="4">
        <v>1228320</v>
      </c>
      <c r="J109" s="28" t="s">
        <v>212</v>
      </c>
      <c r="K109" s="56"/>
      <c r="L109" s="56"/>
      <c r="M109" s="51"/>
      <c r="N109" s="5">
        <v>47</v>
      </c>
      <c r="O109" s="5">
        <v>89</v>
      </c>
      <c r="P109" s="2" t="s">
        <v>8</v>
      </c>
    </row>
    <row r="110" spans="1:16" x14ac:dyDescent="0.25">
      <c r="A110" s="24"/>
      <c r="B110" s="24"/>
      <c r="C110" s="15"/>
      <c r="D110" s="15"/>
      <c r="E110" s="16"/>
      <c r="F110" s="16"/>
      <c r="G110" s="33"/>
      <c r="H110" s="33"/>
      <c r="I110" s="16"/>
      <c r="J110" s="30"/>
      <c r="K110" s="17"/>
      <c r="L110" s="17"/>
      <c r="M110" s="16"/>
    </row>
  </sheetData>
  <autoFilter ref="A7:P109" xr:uid="{88655D5B-9B21-4063-8C2A-95C4ED4CD12B}">
    <sortState xmlns:xlrd2="http://schemas.microsoft.com/office/spreadsheetml/2017/richdata2" ref="A8:P106">
      <sortCondition ref="B7:B106"/>
    </sortState>
  </autoFilter>
  <sortState xmlns:xlrd2="http://schemas.microsoft.com/office/spreadsheetml/2017/richdata2" ref="A8:P109">
    <sortCondition descending="1" ref="O8:O106"/>
    <sortCondition descending="1" ref="N8:N106"/>
  </sortState>
  <mergeCells count="6">
    <mergeCell ref="N4:P4"/>
    <mergeCell ref="K108:L108"/>
    <mergeCell ref="K109:L109"/>
    <mergeCell ref="A1:M1"/>
    <mergeCell ref="A2:M2"/>
    <mergeCell ref="B4:J4"/>
  </mergeCells>
  <pageMargins left="0.7" right="0.7" top="0.75" bottom="0.75" header="0.3" footer="0.3"/>
  <pageSetup paperSize="17" scale="91" fitToHeight="10" orientation="landscape" r:id="rId1"/>
  <headerFooter>
    <oddHeader>&amp;CProposed Enhancement Program 2021</oddHeader>
    <oddFooter>&amp;R&amp;P of &amp;N
March 23, 2021
Draft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Paris, John</dc:creator>
  <cp:lastModifiedBy>McCoy, Brian W</cp:lastModifiedBy>
  <cp:lastPrinted>2021-03-23T18:36:06Z</cp:lastPrinted>
  <dcterms:created xsi:type="dcterms:W3CDTF">2021-03-18T13:10:01Z</dcterms:created>
  <dcterms:modified xsi:type="dcterms:W3CDTF">2022-08-24T20:58:45Z</dcterms:modified>
</cp:coreProperties>
</file>